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95" yWindow="90" windowWidth="21840" windowHeight="1051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7" i="1" l="1"/>
  <c r="F19" i="1"/>
  <c r="I20" i="1"/>
  <c r="H27" i="1"/>
  <c r="H19" i="1"/>
  <c r="I7" i="1"/>
  <c r="I8" i="1"/>
  <c r="I9" i="1"/>
  <c r="I10" i="1"/>
  <c r="I11" i="1"/>
  <c r="I12" i="1"/>
  <c r="I13" i="1"/>
  <c r="I14" i="1"/>
  <c r="I15" i="1"/>
  <c r="I16" i="1"/>
  <c r="I17" i="1"/>
  <c r="I18" i="1"/>
  <c r="I21" i="1"/>
  <c r="I22" i="1"/>
  <c r="I23" i="1"/>
  <c r="I24" i="1"/>
  <c r="I25" i="1"/>
  <c r="I26" i="1"/>
  <c r="I6" i="1"/>
  <c r="G24" i="1"/>
  <c r="E19" i="1"/>
  <c r="G18" i="1"/>
  <c r="G7" i="1"/>
  <c r="G8" i="1"/>
  <c r="G9" i="1"/>
  <c r="G10" i="1"/>
  <c r="G11" i="1"/>
  <c r="G12" i="1"/>
  <c r="G13" i="1"/>
  <c r="G14" i="1"/>
  <c r="G15" i="1"/>
  <c r="G16" i="1"/>
  <c r="G17" i="1"/>
  <c r="G20" i="1"/>
  <c r="G21" i="1"/>
  <c r="G22" i="1"/>
  <c r="G23" i="1"/>
  <c r="G25" i="1"/>
  <c r="G6" i="1"/>
  <c r="E27" i="1"/>
  <c r="F28" i="1" l="1"/>
  <c r="I27" i="1"/>
  <c r="I19" i="1"/>
  <c r="H28" i="1"/>
  <c r="I28" i="1" s="1"/>
  <c r="G27" i="1"/>
  <c r="E28" i="1"/>
  <c r="G19" i="1"/>
  <c r="G28" i="1" l="1"/>
</calcChain>
</file>

<file path=xl/sharedStrings.xml><?xml version="1.0" encoding="utf-8"?>
<sst xmlns="http://schemas.openxmlformats.org/spreadsheetml/2006/main" count="75" uniqueCount="73">
  <si>
    <t>№ п/п</t>
  </si>
  <si>
    <t>КБК</t>
  </si>
  <si>
    <t>наименование кода дохода</t>
  </si>
  <si>
    <t>% исполнения</t>
  </si>
  <si>
    <t>Налог на доходы физических лиц</t>
  </si>
  <si>
    <t>Акцизы по подакцизным товарам(продукции), производимые на территории Российской Федерации</t>
  </si>
  <si>
    <t>1.</t>
  </si>
  <si>
    <t>2.</t>
  </si>
  <si>
    <t>3.</t>
  </si>
  <si>
    <t>Налог взимаемый с применением упрощенной системы налогообложени</t>
  </si>
  <si>
    <t>4.</t>
  </si>
  <si>
    <t>Единый налог на вмененный доход для отдельных видов деятельности</t>
  </si>
  <si>
    <t>5.</t>
  </si>
  <si>
    <t>Единый сельскохозяйственный налог</t>
  </si>
  <si>
    <t>6.</t>
  </si>
  <si>
    <t>000 10800000 00 0000 000</t>
  </si>
  <si>
    <t>Государственная пошлина</t>
  </si>
  <si>
    <t>7.</t>
  </si>
  <si>
    <t xml:space="preserve">Доходы, от использования имущества, находящегося в  государственной и муниципальной собственности </t>
  </si>
  <si>
    <t>8.</t>
  </si>
  <si>
    <t>Плата за негативное воздействие на окружающую среду</t>
  </si>
  <si>
    <t>9.</t>
  </si>
  <si>
    <t>10.</t>
  </si>
  <si>
    <t>11.</t>
  </si>
  <si>
    <t>Штрафы, санкции, возмещение ущеба</t>
  </si>
  <si>
    <t>Итого налоговые и неналоговые доходы</t>
  </si>
  <si>
    <t>000 10000000 00 0000 000</t>
  </si>
  <si>
    <t>13.</t>
  </si>
  <si>
    <t>182 10102000 01 0000 110</t>
  </si>
  <si>
    <t>182 10501000 00 0000 110</t>
  </si>
  <si>
    <t>182 10503000 01 0000 110</t>
  </si>
  <si>
    <t>000 11300000 00 0000 130</t>
  </si>
  <si>
    <t>Доходы от оказания платных услуг и компенсаций затрат государства</t>
  </si>
  <si>
    <t>000 11400000 00 0000 410</t>
  </si>
  <si>
    <t>000 11100000 00 0000 000</t>
  </si>
  <si>
    <t>100 10300000 00 0000 110</t>
  </si>
  <si>
    <t>000 11200000 00 0000 120</t>
  </si>
  <si>
    <t>Доходы отпродажи материальных и нематериальных активов</t>
  </si>
  <si>
    <t>14.</t>
  </si>
  <si>
    <t>15.</t>
  </si>
  <si>
    <t>16.</t>
  </si>
  <si>
    <t>17.</t>
  </si>
  <si>
    <t>12.</t>
  </si>
  <si>
    <t>Налог,взимаемый в связи с применением патентной системы налогообложения, зачисляемой в бюджеты муниципальных районов</t>
  </si>
  <si>
    <t>Дотации бюджетам  бюджетной системы Российской Федерации</t>
  </si>
  <si>
    <t>Субсидии бюджетам  бюджетной системы Российской Федерации</t>
  </si>
  <si>
    <t>Субвенции</t>
  </si>
  <si>
    <t>Иные межбюджетные трансферты</t>
  </si>
  <si>
    <t>Прочие безвозмездные поступления</t>
  </si>
  <si>
    <t>092 2021000 00 0000 150</t>
  </si>
  <si>
    <t>092 2022000 00 0000 150</t>
  </si>
  <si>
    <t>092 2023000 00 0000 150</t>
  </si>
  <si>
    <t>18.</t>
  </si>
  <si>
    <t>Возврат остатков субсидий, субвенций и иных межбюджетных трансфертов, имеющих целевое назначение</t>
  </si>
  <si>
    <t>Итого безвозмездные поступления</t>
  </si>
  <si>
    <t>000 20000000 00 0000 000</t>
  </si>
  <si>
    <t>000 21900000 00 0000 150</t>
  </si>
  <si>
    <t>092 20700000 00 0000 150</t>
  </si>
  <si>
    <t>092 20400000 00 0000 150</t>
  </si>
  <si>
    <t>ИТОГО ДОХОДОВ</t>
  </si>
  <si>
    <t>Прочие ненелоговые доходы</t>
  </si>
  <si>
    <t>182 10502000 00 0000 110</t>
  </si>
  <si>
    <t>182 10504000 00 0000 110</t>
  </si>
  <si>
    <t>000 11600000 00 0000 000</t>
  </si>
  <si>
    <t>000 117 00000 00 0000 150</t>
  </si>
  <si>
    <t>092 20240000 00 0000 150</t>
  </si>
  <si>
    <t>Безвозмездные поступления отнегосударственных организаций</t>
  </si>
  <si>
    <t>исп 2021</t>
  </si>
  <si>
    <t>темп роста 2022 к 2021</t>
  </si>
  <si>
    <t>план 2022</t>
  </si>
  <si>
    <t>факт 2022</t>
  </si>
  <si>
    <t>Исполнения доходной части бюджета Панкрушихинского района за 2022 год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</si>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</sst>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0" xfId="0" applyFont="1"/>
    <xf numFmtId="0" fontId="5" fillId="2" borderId="2" xfId="0" applyFont="1" applyFill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3" fillId="0" borderId="0" xfId="0" applyFont="1"/>
    <xf numFmtId="164" fontId="0" fillId="0" borderId="1" xfId="0" applyNumberFormat="1" applyBorder="1"/>
    <xf numFmtId="0" fontId="0" fillId="0" borderId="0" xfId="0" applyBorder="1"/>
    <xf numFmtId="0" fontId="0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view="pageLayout" topLeftCell="B16" workbookViewId="0">
      <selection activeCell="G1" sqref="G1"/>
    </sheetView>
  </sheetViews>
  <sheetFormatPr defaultRowHeight="15" x14ac:dyDescent="0.25"/>
  <cols>
    <col min="1" max="1" width="9.140625" hidden="1" customWidth="1"/>
    <col min="2" max="2" width="6.140625" customWidth="1"/>
    <col min="3" max="3" width="25" customWidth="1"/>
    <col min="4" max="4" width="37.28515625" customWidth="1"/>
    <col min="5" max="5" width="10.42578125" customWidth="1"/>
    <col min="6" max="6" width="10.85546875" customWidth="1"/>
    <col min="7" max="7" width="12.85546875" customWidth="1"/>
    <col min="9" max="9" width="9.140625" customWidth="1"/>
  </cols>
  <sheetData>
    <row r="1" spans="1:9" x14ac:dyDescent="0.25">
      <c r="A1" s="13"/>
      <c r="E1" t="s">
        <v>72</v>
      </c>
    </row>
    <row r="3" spans="1:9" ht="18.75" x14ac:dyDescent="0.3">
      <c r="C3" s="3" t="s">
        <v>71</v>
      </c>
      <c r="D3" s="3"/>
    </row>
    <row r="4" spans="1:9" ht="18.75" x14ac:dyDescent="0.3">
      <c r="C4" s="3"/>
      <c r="D4" s="3"/>
    </row>
    <row r="5" spans="1:9" ht="60" x14ac:dyDescent="0.25">
      <c r="B5" s="6" t="s">
        <v>0</v>
      </c>
      <c r="C5" s="6" t="s">
        <v>1</v>
      </c>
      <c r="D5" s="6" t="s">
        <v>2</v>
      </c>
      <c r="E5" s="6" t="s">
        <v>69</v>
      </c>
      <c r="F5" s="6" t="s">
        <v>70</v>
      </c>
      <c r="G5" s="7" t="s">
        <v>3</v>
      </c>
      <c r="H5" s="1" t="s">
        <v>67</v>
      </c>
      <c r="I5" s="2" t="s">
        <v>68</v>
      </c>
    </row>
    <row r="6" spans="1:9" x14ac:dyDescent="0.25">
      <c r="B6" s="1" t="s">
        <v>6</v>
      </c>
      <c r="C6" s="1" t="s">
        <v>28</v>
      </c>
      <c r="D6" s="1" t="s">
        <v>4</v>
      </c>
      <c r="E6" s="1">
        <v>47753</v>
      </c>
      <c r="F6" s="1">
        <v>49125.3</v>
      </c>
      <c r="G6" s="12">
        <f>SUM(F6/E6*100)</f>
        <v>102.87374615207423</v>
      </c>
      <c r="H6" s="1">
        <v>48457.2</v>
      </c>
      <c r="I6" s="12">
        <f>SUM(F6/H6*100)</f>
        <v>101.37874247789804</v>
      </c>
    </row>
    <row r="7" spans="1:9" ht="45" x14ac:dyDescent="0.25">
      <c r="B7" s="1" t="s">
        <v>7</v>
      </c>
      <c r="C7" s="1" t="s">
        <v>35</v>
      </c>
      <c r="D7" s="2" t="s">
        <v>5</v>
      </c>
      <c r="E7" s="1">
        <v>5090.2</v>
      </c>
      <c r="F7" s="1">
        <v>5873.8</v>
      </c>
      <c r="G7" s="12">
        <f t="shared" ref="G7:G28" si="0">SUM(F7/E7*100)</f>
        <v>115.39428706141213</v>
      </c>
      <c r="H7" s="1">
        <v>4940.3</v>
      </c>
      <c r="I7" s="12">
        <f t="shared" ref="I7:I28" si="1">SUM(F7/H7*100)</f>
        <v>118.89561362670283</v>
      </c>
    </row>
    <row r="8" spans="1:9" ht="45" x14ac:dyDescent="0.25">
      <c r="B8" s="1" t="s">
        <v>8</v>
      </c>
      <c r="C8" s="1" t="s">
        <v>29</v>
      </c>
      <c r="D8" s="2" t="s">
        <v>9</v>
      </c>
      <c r="E8" s="1">
        <v>5050</v>
      </c>
      <c r="F8" s="1">
        <v>5495.2</v>
      </c>
      <c r="G8" s="12">
        <f t="shared" si="0"/>
        <v>108.81584158415841</v>
      </c>
      <c r="H8" s="1">
        <v>3675.4</v>
      </c>
      <c r="I8" s="12">
        <f t="shared" si="1"/>
        <v>149.51297817924578</v>
      </c>
    </row>
    <row r="9" spans="1:9" ht="30" x14ac:dyDescent="0.25">
      <c r="B9" s="1" t="s">
        <v>10</v>
      </c>
      <c r="C9" s="1" t="s">
        <v>61</v>
      </c>
      <c r="D9" s="2" t="s">
        <v>11</v>
      </c>
      <c r="E9" s="1">
        <v>-13</v>
      </c>
      <c r="F9" s="1">
        <v>-6.4</v>
      </c>
      <c r="G9" s="12">
        <f t="shared" si="0"/>
        <v>49.230769230769234</v>
      </c>
      <c r="H9" s="1">
        <v>927.5</v>
      </c>
      <c r="I9" s="12">
        <f t="shared" si="1"/>
        <v>-0.69002695417789761</v>
      </c>
    </row>
    <row r="10" spans="1:9" x14ac:dyDescent="0.25">
      <c r="B10" s="1" t="s">
        <v>12</v>
      </c>
      <c r="C10" s="1" t="s">
        <v>30</v>
      </c>
      <c r="D10" s="1" t="s">
        <v>13</v>
      </c>
      <c r="E10" s="1">
        <v>2195</v>
      </c>
      <c r="F10" s="1">
        <v>2190.5</v>
      </c>
      <c r="G10" s="12">
        <f t="shared" si="0"/>
        <v>99.79498861047837</v>
      </c>
      <c r="H10" s="1">
        <v>2214.3000000000002</v>
      </c>
      <c r="I10" s="12">
        <f t="shared" si="1"/>
        <v>98.925168224721133</v>
      </c>
    </row>
    <row r="11" spans="1:9" ht="60" x14ac:dyDescent="0.25">
      <c r="B11" s="1" t="s">
        <v>14</v>
      </c>
      <c r="C11" s="2" t="s">
        <v>62</v>
      </c>
      <c r="D11" s="2" t="s">
        <v>43</v>
      </c>
      <c r="E11" s="1">
        <v>2200</v>
      </c>
      <c r="F11" s="1">
        <v>2131.9</v>
      </c>
      <c r="G11" s="12">
        <f t="shared" si="0"/>
        <v>96.904545454545456</v>
      </c>
      <c r="H11" s="1">
        <v>3020.7</v>
      </c>
      <c r="I11" s="12">
        <f t="shared" si="1"/>
        <v>70.576356473665044</v>
      </c>
    </row>
    <row r="12" spans="1:9" ht="18" customHeight="1" x14ac:dyDescent="0.25">
      <c r="B12" s="1" t="s">
        <v>17</v>
      </c>
      <c r="C12" s="1" t="s">
        <v>15</v>
      </c>
      <c r="D12" s="1" t="s">
        <v>16</v>
      </c>
      <c r="E12" s="1">
        <v>1150</v>
      </c>
      <c r="F12" s="1">
        <v>1150.0999999999999</v>
      </c>
      <c r="G12" s="12">
        <f t="shared" si="0"/>
        <v>100.0086956521739</v>
      </c>
      <c r="H12" s="1">
        <v>1227</v>
      </c>
      <c r="I12" s="12">
        <f t="shared" si="1"/>
        <v>93.732681336593302</v>
      </c>
    </row>
    <row r="13" spans="1:9" ht="63" x14ac:dyDescent="0.25">
      <c r="B13" s="1" t="s">
        <v>19</v>
      </c>
      <c r="C13" s="1" t="s">
        <v>34</v>
      </c>
      <c r="D13" s="4" t="s">
        <v>18</v>
      </c>
      <c r="E13" s="1">
        <v>10400</v>
      </c>
      <c r="F13" s="1">
        <v>11687.8</v>
      </c>
      <c r="G13" s="12">
        <f t="shared" si="0"/>
        <v>112.38269230769231</v>
      </c>
      <c r="H13" s="1">
        <v>11371.4</v>
      </c>
      <c r="I13" s="12">
        <f t="shared" si="1"/>
        <v>102.78241905130415</v>
      </c>
    </row>
    <row r="14" spans="1:9" ht="28.9" customHeight="1" x14ac:dyDescent="0.25">
      <c r="B14" s="1" t="s">
        <v>21</v>
      </c>
      <c r="C14" s="1" t="s">
        <v>36</v>
      </c>
      <c r="D14" s="2" t="s">
        <v>20</v>
      </c>
      <c r="E14" s="1">
        <v>30</v>
      </c>
      <c r="F14" s="1">
        <v>16.899999999999999</v>
      </c>
      <c r="G14" s="12">
        <f t="shared" si="0"/>
        <v>56.333333333333321</v>
      </c>
      <c r="H14" s="1">
        <v>22.8</v>
      </c>
      <c r="I14" s="12">
        <f t="shared" si="1"/>
        <v>74.122807017543849</v>
      </c>
    </row>
    <row r="15" spans="1:9" ht="27.6" customHeight="1" x14ac:dyDescent="0.25">
      <c r="B15" s="1" t="s">
        <v>22</v>
      </c>
      <c r="C15" s="1" t="s">
        <v>31</v>
      </c>
      <c r="D15" s="2" t="s">
        <v>32</v>
      </c>
      <c r="E15" s="1">
        <v>10585</v>
      </c>
      <c r="F15" s="1">
        <v>2067</v>
      </c>
      <c r="G15" s="12">
        <f t="shared" si="0"/>
        <v>19.527633443552197</v>
      </c>
      <c r="H15" s="1">
        <v>2735.3</v>
      </c>
      <c r="I15" s="12">
        <f t="shared" si="1"/>
        <v>75.567579424560378</v>
      </c>
    </row>
    <row r="16" spans="1:9" ht="31.15" customHeight="1" x14ac:dyDescent="0.25">
      <c r="B16" s="1" t="s">
        <v>23</v>
      </c>
      <c r="C16" s="1" t="s">
        <v>33</v>
      </c>
      <c r="D16" s="5" t="s">
        <v>37</v>
      </c>
      <c r="E16" s="1">
        <v>1128</v>
      </c>
      <c r="F16" s="1">
        <v>1134.5</v>
      </c>
      <c r="G16" s="12">
        <f t="shared" si="0"/>
        <v>100.57624113475177</v>
      </c>
      <c r="H16" s="1">
        <v>693.4</v>
      </c>
      <c r="I16" s="12">
        <f t="shared" si="1"/>
        <v>163.61407556965676</v>
      </c>
    </row>
    <row r="17" spans="2:9" x14ac:dyDescent="0.25">
      <c r="B17" s="1" t="s">
        <v>42</v>
      </c>
      <c r="C17" s="1" t="s">
        <v>63</v>
      </c>
      <c r="D17" s="1" t="s">
        <v>24</v>
      </c>
      <c r="E17" s="1">
        <v>250.5</v>
      </c>
      <c r="F17" s="1">
        <v>478</v>
      </c>
      <c r="G17" s="12">
        <f t="shared" si="0"/>
        <v>190.81836327345309</v>
      </c>
      <c r="H17" s="1">
        <v>419</v>
      </c>
      <c r="I17" s="12">
        <f t="shared" si="1"/>
        <v>114.08114558472553</v>
      </c>
    </row>
    <row r="18" spans="2:9" x14ac:dyDescent="0.25">
      <c r="B18" s="1" t="s">
        <v>27</v>
      </c>
      <c r="C18" s="1" t="s">
        <v>64</v>
      </c>
      <c r="D18" s="1" t="s">
        <v>60</v>
      </c>
      <c r="E18" s="1">
        <v>1270.0999999999999</v>
      </c>
      <c r="F18" s="1">
        <v>1270.0999999999999</v>
      </c>
      <c r="G18" s="12">
        <f t="shared" si="0"/>
        <v>100</v>
      </c>
      <c r="H18" s="1">
        <v>549.9</v>
      </c>
      <c r="I18" s="12">
        <f t="shared" si="1"/>
        <v>230.96926713947988</v>
      </c>
    </row>
    <row r="19" spans="2:9" x14ac:dyDescent="0.25">
      <c r="B19" s="1"/>
      <c r="C19" s="6" t="s">
        <v>26</v>
      </c>
      <c r="D19" s="6" t="s">
        <v>25</v>
      </c>
      <c r="E19" s="6">
        <f>SUM(E6:E18)</f>
        <v>87088.8</v>
      </c>
      <c r="F19" s="6">
        <f>SUM(F6:F18)</f>
        <v>82614.700000000012</v>
      </c>
      <c r="G19" s="12">
        <f t="shared" si="0"/>
        <v>94.86260001286044</v>
      </c>
      <c r="H19" s="6">
        <f>SUM(H6:H18)</f>
        <v>80254.2</v>
      </c>
      <c r="I19" s="12">
        <f t="shared" si="1"/>
        <v>102.94127908570519</v>
      </c>
    </row>
    <row r="20" spans="2:9" ht="32.25" thickBot="1" x14ac:dyDescent="0.3">
      <c r="B20" s="1" t="s">
        <v>38</v>
      </c>
      <c r="C20" s="8" t="s">
        <v>49</v>
      </c>
      <c r="D20" s="4" t="s">
        <v>44</v>
      </c>
      <c r="E20" s="1">
        <v>76059.5</v>
      </c>
      <c r="F20" s="6">
        <v>75402.399999999994</v>
      </c>
      <c r="G20" s="12">
        <f t="shared" si="0"/>
        <v>99.136071102229167</v>
      </c>
      <c r="H20" s="1">
        <v>65552.3</v>
      </c>
      <c r="I20" s="12">
        <f t="shared" si="1"/>
        <v>115.02632249364247</v>
      </c>
    </row>
    <row r="21" spans="2:9" ht="32.25" thickBot="1" x14ac:dyDescent="0.3">
      <c r="B21" s="1" t="s">
        <v>39</v>
      </c>
      <c r="C21" s="9" t="s">
        <v>50</v>
      </c>
      <c r="D21" s="4" t="s">
        <v>45</v>
      </c>
      <c r="E21" s="1">
        <v>161415.20000000001</v>
      </c>
      <c r="F21" s="1">
        <v>160698.5</v>
      </c>
      <c r="G21" s="12">
        <f t="shared" si="0"/>
        <v>99.555989770480096</v>
      </c>
      <c r="H21" s="1">
        <v>88399.7</v>
      </c>
      <c r="I21" s="12">
        <f t="shared" si="1"/>
        <v>181.78625040582716</v>
      </c>
    </row>
    <row r="22" spans="2:9" ht="15.75" thickBot="1" x14ac:dyDescent="0.3">
      <c r="B22" s="1" t="s">
        <v>40</v>
      </c>
      <c r="C22" s="9" t="s">
        <v>51</v>
      </c>
      <c r="D22" s="2" t="s">
        <v>46</v>
      </c>
      <c r="E22" s="1">
        <v>169512</v>
      </c>
      <c r="F22" s="1">
        <v>165578.4</v>
      </c>
      <c r="G22" s="12">
        <f t="shared" si="0"/>
        <v>97.679456321676341</v>
      </c>
      <c r="H22" s="1">
        <v>141642.29999999999</v>
      </c>
      <c r="I22" s="12">
        <f t="shared" si="1"/>
        <v>116.89897721231581</v>
      </c>
    </row>
    <row r="23" spans="2:9" x14ac:dyDescent="0.25">
      <c r="B23" s="1" t="s">
        <v>41</v>
      </c>
      <c r="C23" s="1" t="s">
        <v>65</v>
      </c>
      <c r="D23" s="10" t="s">
        <v>47</v>
      </c>
      <c r="E23" s="1">
        <v>87.1</v>
      </c>
      <c r="F23" s="1">
        <v>87.1</v>
      </c>
      <c r="G23" s="12">
        <f t="shared" si="0"/>
        <v>100</v>
      </c>
      <c r="H23" s="1">
        <v>8</v>
      </c>
      <c r="I23" s="12">
        <f t="shared" si="1"/>
        <v>1088.75</v>
      </c>
    </row>
    <row r="24" spans="2:9" ht="31.5" x14ac:dyDescent="0.25">
      <c r="B24" s="1" t="s">
        <v>52</v>
      </c>
      <c r="C24" s="1" t="s">
        <v>58</v>
      </c>
      <c r="D24" s="4" t="s">
        <v>66</v>
      </c>
      <c r="E24" s="1">
        <v>51.5</v>
      </c>
      <c r="F24" s="1">
        <v>51.5</v>
      </c>
      <c r="G24" s="12">
        <f t="shared" ref="G24" si="2">SUM(F24/E24*100)</f>
        <v>100</v>
      </c>
      <c r="H24" s="14">
        <v>50</v>
      </c>
      <c r="I24" s="12">
        <f t="shared" si="1"/>
        <v>103</v>
      </c>
    </row>
    <row r="25" spans="2:9" ht="20.45" customHeight="1" x14ac:dyDescent="0.25">
      <c r="B25" s="1" t="s">
        <v>52</v>
      </c>
      <c r="C25" s="1" t="s">
        <v>57</v>
      </c>
      <c r="D25" s="4" t="s">
        <v>48</v>
      </c>
      <c r="E25" s="1">
        <v>2873.7</v>
      </c>
      <c r="F25" s="14">
        <v>3044.5</v>
      </c>
      <c r="G25" s="12">
        <f t="shared" si="0"/>
        <v>105.94355708668269</v>
      </c>
      <c r="H25" s="14">
        <v>2203.1</v>
      </c>
      <c r="I25" s="12">
        <f t="shared" si="1"/>
        <v>138.1916390540602</v>
      </c>
    </row>
    <row r="26" spans="2:9" ht="45" x14ac:dyDescent="0.25">
      <c r="B26" s="1" t="s">
        <v>52</v>
      </c>
      <c r="C26" s="2" t="s">
        <v>56</v>
      </c>
      <c r="D26" s="2" t="s">
        <v>53</v>
      </c>
      <c r="E26" s="6"/>
      <c r="F26" s="14"/>
      <c r="G26" s="12">
        <v>0</v>
      </c>
      <c r="H26" s="6">
        <v>-8.5</v>
      </c>
      <c r="I26" s="12">
        <f t="shared" si="1"/>
        <v>0</v>
      </c>
    </row>
    <row r="27" spans="2:9" x14ac:dyDescent="0.25">
      <c r="B27" s="1"/>
      <c r="C27" s="6" t="s">
        <v>55</v>
      </c>
      <c r="D27" s="6" t="s">
        <v>54</v>
      </c>
      <c r="E27" s="6">
        <f>SUM(E20:E26)</f>
        <v>409999</v>
      </c>
      <c r="F27" s="6">
        <f>SUM(F20:F26)</f>
        <v>404862.39999999997</v>
      </c>
      <c r="G27" s="12">
        <f t="shared" si="0"/>
        <v>98.747167676018705</v>
      </c>
      <c r="H27" s="6">
        <f>SUM(H20:H26)</f>
        <v>297846.89999999997</v>
      </c>
      <c r="I27" s="12">
        <f t="shared" si="1"/>
        <v>135.92970079594585</v>
      </c>
    </row>
    <row r="28" spans="2:9" ht="18" customHeight="1" x14ac:dyDescent="0.25">
      <c r="D28" s="11" t="s">
        <v>59</v>
      </c>
      <c r="E28" s="11">
        <f>SUM(E27,E19)</f>
        <v>497087.8</v>
      </c>
      <c r="F28" s="6">
        <f>SUM(F19+F27)</f>
        <v>487477.1</v>
      </c>
      <c r="G28" s="12">
        <f t="shared" si="0"/>
        <v>98.066599099796861</v>
      </c>
      <c r="H28" s="11">
        <f>SUM(H27,H19)</f>
        <v>378101.1</v>
      </c>
      <c r="I28" s="12">
        <f t="shared" si="1"/>
        <v>128.92771272022219</v>
      </c>
    </row>
    <row r="29" spans="2:9" x14ac:dyDescent="0.25">
      <c r="F29" s="11"/>
    </row>
    <row r="30" spans="2:9" ht="18" customHeight="1" x14ac:dyDescent="0.25"/>
    <row r="36" spans="15:20" x14ac:dyDescent="0.25">
      <c r="O36" s="13"/>
      <c r="P36" s="13"/>
      <c r="Q36" s="13"/>
      <c r="R36" s="13"/>
      <c r="S36" s="13"/>
      <c r="T36" s="13"/>
    </row>
    <row r="37" spans="15:20" x14ac:dyDescent="0.25">
      <c r="O37" s="13"/>
      <c r="P37" s="13"/>
      <c r="Q37" s="13"/>
      <c r="R37" s="13"/>
      <c r="S37" s="13"/>
      <c r="T37" s="13"/>
    </row>
    <row r="38" spans="15:20" x14ac:dyDescent="0.25">
      <c r="O38" s="13"/>
      <c r="P38" s="13"/>
      <c r="Q38" s="13"/>
      <c r="R38" s="13"/>
      <c r="S38" s="13"/>
      <c r="T38" s="13"/>
    </row>
    <row r="39" spans="15:20" x14ac:dyDescent="0.25">
      <c r="O39" s="13"/>
      <c r="P39" s="13"/>
      <c r="Q39" s="13"/>
      <c r="R39" s="13"/>
      <c r="S39" s="13"/>
      <c r="T39" s="13"/>
    </row>
    <row r="40" spans="15:20" x14ac:dyDescent="0.25">
      <c r="O40" s="13"/>
      <c r="P40" s="13"/>
      <c r="Q40" s="13"/>
      <c r="R40" s="13"/>
      <c r="S40" s="13"/>
      <c r="T40" s="13"/>
    </row>
    <row r="41" spans="15:20" x14ac:dyDescent="0.25">
      <c r="O41" s="13"/>
      <c r="P41" s="13"/>
      <c r="Q41" s="13"/>
      <c r="R41" s="13"/>
      <c r="S41" s="13"/>
      <c r="T41" s="13"/>
    </row>
  </sheetData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contr3</cp:lastModifiedBy>
  <cp:lastPrinted>2023-02-16T02:37:38Z</cp:lastPrinted>
  <dcterms:created xsi:type="dcterms:W3CDTF">2020-12-23T01:55:26Z</dcterms:created>
  <dcterms:modified xsi:type="dcterms:W3CDTF">2023-02-16T02:38:10Z</dcterms:modified>
</cp:coreProperties>
</file>