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6710" windowHeight="7950"/>
  </bookViews>
  <sheets>
    <sheet name="бюджет 2023 год" sheetId="2" r:id="rId1"/>
  </sheets>
  <definedNames>
    <definedName name="_xlnm.Print_Area" localSheetId="0">'бюджет 2023 год'!$A$1:$J$404</definedName>
  </definedNames>
  <calcPr calcId="124519"/>
</workbook>
</file>

<file path=xl/calcChain.xml><?xml version="1.0" encoding="utf-8"?>
<calcChain xmlns="http://schemas.openxmlformats.org/spreadsheetml/2006/main">
  <c r="J204" i="2"/>
  <c r="I204"/>
  <c r="J63" l="1"/>
  <c r="J64"/>
  <c r="I64"/>
  <c r="I63"/>
  <c r="J401"/>
  <c r="J397"/>
  <c r="J396" s="1"/>
  <c r="J395" s="1"/>
  <c r="J394" s="1"/>
  <c r="J393" s="1"/>
  <c r="J391"/>
  <c r="J390" s="1"/>
  <c r="J389" s="1"/>
  <c r="J388" s="1"/>
  <c r="J384"/>
  <c r="J383" s="1"/>
  <c r="J382" s="1"/>
  <c r="J381" s="1"/>
  <c r="J380" s="1"/>
  <c r="J378"/>
  <c r="J376"/>
  <c r="J375" s="1"/>
  <c r="J374" s="1"/>
  <c r="J373" s="1"/>
  <c r="J371"/>
  <c r="J369" s="1"/>
  <c r="J367"/>
  <c r="J365"/>
  <c r="J362"/>
  <c r="J361" s="1"/>
  <c r="J360" s="1"/>
  <c r="J356"/>
  <c r="J355" s="1"/>
  <c r="J354" s="1"/>
  <c r="J352"/>
  <c r="J351" s="1"/>
  <c r="J350" s="1"/>
  <c r="J348"/>
  <c r="J347" s="1"/>
  <c r="J346" s="1"/>
  <c r="J344"/>
  <c r="J343" s="1"/>
  <c r="J340"/>
  <c r="J339" s="1"/>
  <c r="J338" s="1"/>
  <c r="J337" s="1"/>
  <c r="J334"/>
  <c r="J330"/>
  <c r="J325"/>
  <c r="J324" s="1"/>
  <c r="J323" s="1"/>
  <c r="J321"/>
  <c r="J320" s="1"/>
  <c r="J317"/>
  <c r="J316" s="1"/>
  <c r="J314"/>
  <c r="J312"/>
  <c r="J308"/>
  <c r="J304"/>
  <c r="J303" s="1"/>
  <c r="J302" s="1"/>
  <c r="J299"/>
  <c r="J298" s="1"/>
  <c r="J297" s="1"/>
  <c r="J296" s="1"/>
  <c r="J294"/>
  <c r="J293" s="1"/>
  <c r="J292" s="1"/>
  <c r="J291" s="1"/>
  <c r="J289"/>
  <c r="J285"/>
  <c r="J280"/>
  <c r="J279" s="1"/>
  <c r="J278" s="1"/>
  <c r="J276"/>
  <c r="J274"/>
  <c r="J266"/>
  <c r="J265" s="1"/>
  <c r="J263"/>
  <c r="J262" s="1"/>
  <c r="J260"/>
  <c r="J259" s="1"/>
  <c r="J254"/>
  <c r="J251"/>
  <c r="J247"/>
  <c r="J244"/>
  <c r="J238"/>
  <c r="J236"/>
  <c r="J234"/>
  <c r="J228"/>
  <c r="J227" s="1"/>
  <c r="J226" s="1"/>
  <c r="J224"/>
  <c r="J222"/>
  <c r="J220"/>
  <c r="J214"/>
  <c r="J213" s="1"/>
  <c r="J212" s="1"/>
  <c r="J211" s="1"/>
  <c r="J208"/>
  <c r="J207" s="1"/>
  <c r="J206" s="1"/>
  <c r="J203"/>
  <c r="J202" s="1"/>
  <c r="J201" s="1"/>
  <c r="J198"/>
  <c r="J197" s="1"/>
  <c r="J196" s="1"/>
  <c r="J195" s="1"/>
  <c r="J194" s="1"/>
  <c r="J192"/>
  <c r="J191" s="1"/>
  <c r="J190" s="1"/>
  <c r="J189" s="1"/>
  <c r="J188" s="1"/>
  <c r="J186"/>
  <c r="J185" s="1"/>
  <c r="J184" s="1"/>
  <c r="J183" s="1"/>
  <c r="J182" s="1"/>
  <c r="J180"/>
  <c r="J179" s="1"/>
  <c r="J178" s="1"/>
  <c r="J177" s="1"/>
  <c r="J175"/>
  <c r="J174" s="1"/>
  <c r="J173" s="1"/>
  <c r="J172" s="1"/>
  <c r="J171" s="1"/>
  <c r="J169"/>
  <c r="J168" s="1"/>
  <c r="J167" s="1"/>
  <c r="J166" s="1"/>
  <c r="J165" s="1"/>
  <c r="J163"/>
  <c r="J159"/>
  <c r="J156"/>
  <c r="J155" s="1"/>
  <c r="J151"/>
  <c r="J150" s="1"/>
  <c r="J149" s="1"/>
  <c r="J148" s="1"/>
  <c r="J146"/>
  <c r="J142"/>
  <c r="J134"/>
  <c r="J132"/>
  <c r="J129"/>
  <c r="J125"/>
  <c r="J124" s="1"/>
  <c r="J118"/>
  <c r="J117" s="1"/>
  <c r="J115"/>
  <c r="J114" s="1"/>
  <c r="J112"/>
  <c r="J108"/>
  <c r="J103"/>
  <c r="J98"/>
  <c r="J97" s="1"/>
  <c r="J95"/>
  <c r="J93"/>
  <c r="J85"/>
  <c r="J82"/>
  <c r="J77"/>
  <c r="J75"/>
  <c r="J73"/>
  <c r="J67"/>
  <c r="J66" s="1"/>
  <c r="J61"/>
  <c r="J56"/>
  <c r="J51"/>
  <c r="J45"/>
  <c r="J42"/>
  <c r="J39"/>
  <c r="J36"/>
  <c r="J35" s="1"/>
  <c r="J31"/>
  <c r="J28"/>
  <c r="J23"/>
  <c r="J18"/>
  <c r="J15"/>
  <c r="I73"/>
  <c r="I362"/>
  <c r="I361" s="1"/>
  <c r="I365"/>
  <c r="I356"/>
  <c r="I355" s="1"/>
  <c r="I354" s="1"/>
  <c r="I36"/>
  <c r="J34" l="1"/>
  <c r="J33" s="1"/>
  <c r="J72"/>
  <c r="J71" s="1"/>
  <c r="J70" s="1"/>
  <c r="J284"/>
  <c r="J283" s="1"/>
  <c r="J307"/>
  <c r="J306" s="1"/>
  <c r="J14"/>
  <c r="J13" s="1"/>
  <c r="J12" s="1"/>
  <c r="J102"/>
  <c r="J101" s="1"/>
  <c r="J158"/>
  <c r="J154" s="1"/>
  <c r="J153" s="1"/>
  <c r="J250"/>
  <c r="J249" s="1"/>
  <c r="J81"/>
  <c r="J80" s="1"/>
  <c r="J79" s="1"/>
  <c r="J92"/>
  <c r="J91" s="1"/>
  <c r="J90" s="1"/>
  <c r="J200"/>
  <c r="J243"/>
  <c r="J242" s="1"/>
  <c r="J258"/>
  <c r="J257" s="1"/>
  <c r="J329"/>
  <c r="J328" s="1"/>
  <c r="J327" s="1"/>
  <c r="J359"/>
  <c r="J128"/>
  <c r="J123" s="1"/>
  <c r="J122" s="1"/>
  <c r="J121" s="1"/>
  <c r="J141"/>
  <c r="J140" s="1"/>
  <c r="J139" s="1"/>
  <c r="J233"/>
  <c r="J232" s="1"/>
  <c r="J231" s="1"/>
  <c r="J273"/>
  <c r="J272" s="1"/>
  <c r="J271" s="1"/>
  <c r="J219"/>
  <c r="J218" s="1"/>
  <c r="J217" s="1"/>
  <c r="J216" s="1"/>
  <c r="J319"/>
  <c r="J301" s="1"/>
  <c r="J270" s="1"/>
  <c r="J342"/>
  <c r="J336" s="1"/>
  <c r="J358"/>
  <c r="I371"/>
  <c r="I369" s="1"/>
  <c r="J269" l="1"/>
  <c r="J11"/>
  <c r="J10" s="1"/>
  <c r="J138"/>
  <c r="J137" s="1"/>
  <c r="J230"/>
  <c r="J210" s="1"/>
  <c r="I159"/>
  <c r="I125"/>
  <c r="I124" s="1"/>
  <c r="I112"/>
  <c r="I330"/>
  <c r="I397"/>
  <c r="I266"/>
  <c r="I265" s="1"/>
  <c r="I192"/>
  <c r="I191" s="1"/>
  <c r="I190" s="1"/>
  <c r="I189" s="1"/>
  <c r="I188" s="1"/>
  <c r="I156"/>
  <c r="I155" s="1"/>
  <c r="I224"/>
  <c r="I222"/>
  <c r="I220"/>
  <c r="I376"/>
  <c r="I118"/>
  <c r="I117" s="1"/>
  <c r="I325"/>
  <c r="I324" s="1"/>
  <c r="I323" s="1"/>
  <c r="I263"/>
  <c r="I262" s="1"/>
  <c r="I85"/>
  <c r="I82"/>
  <c r="I186"/>
  <c r="I185" s="1"/>
  <c r="I184" s="1"/>
  <c r="I183" s="1"/>
  <c r="I182" s="1"/>
  <c r="I294"/>
  <c r="I293" s="1"/>
  <c r="I292" s="1"/>
  <c r="I291" s="1"/>
  <c r="I238"/>
  <c r="I180"/>
  <c r="I179" s="1"/>
  <c r="I23"/>
  <c r="I45"/>
  <c r="I67"/>
  <c r="I66" s="1"/>
  <c r="I289"/>
  <c r="I51"/>
  <c r="I391"/>
  <c r="I390" s="1"/>
  <c r="I389" s="1"/>
  <c r="I388" s="1"/>
  <c r="I304"/>
  <c r="I303" s="1"/>
  <c r="I302" s="1"/>
  <c r="I234"/>
  <c r="I260"/>
  <c r="I259" s="1"/>
  <c r="I314"/>
  <c r="I378"/>
  <c r="I208"/>
  <c r="I207" s="1"/>
  <c r="I206" s="1"/>
  <c r="I401"/>
  <c r="I39"/>
  <c r="I42"/>
  <c r="I367"/>
  <c r="I334"/>
  <c r="I312"/>
  <c r="I308"/>
  <c r="I285"/>
  <c r="I276"/>
  <c r="I274"/>
  <c r="I251"/>
  <c r="I254"/>
  <c r="I247"/>
  <c r="I244"/>
  <c r="I228"/>
  <c r="I227" s="1"/>
  <c r="I226" s="1"/>
  <c r="I214"/>
  <c r="I213" s="1"/>
  <c r="I212" s="1"/>
  <c r="I211" s="1"/>
  <c r="I175"/>
  <c r="I174" s="1"/>
  <c r="I142"/>
  <c r="I115"/>
  <c r="I114" s="1"/>
  <c r="I108"/>
  <c r="I103"/>
  <c r="I93"/>
  <c r="I95"/>
  <c r="I77"/>
  <c r="I75"/>
  <c r="I18"/>
  <c r="I56"/>
  <c r="I98"/>
  <c r="I97" s="1"/>
  <c r="I299"/>
  <c r="I298" s="1"/>
  <c r="I297" s="1"/>
  <c r="I296" s="1"/>
  <c r="I169"/>
  <c r="I168" s="1"/>
  <c r="I167" s="1"/>
  <c r="I166" s="1"/>
  <c r="I165" s="1"/>
  <c r="I384"/>
  <c r="I383" s="1"/>
  <c r="I382" s="1"/>
  <c r="I381" s="1"/>
  <c r="I380" s="1"/>
  <c r="I352"/>
  <c r="I351" s="1"/>
  <c r="I348"/>
  <c r="I347" s="1"/>
  <c r="I346" s="1"/>
  <c r="I344"/>
  <c r="I343" s="1"/>
  <c r="I340"/>
  <c r="I339" s="1"/>
  <c r="I338" s="1"/>
  <c r="I337" s="1"/>
  <c r="I321"/>
  <c r="I320" s="1"/>
  <c r="I317"/>
  <c r="I316" s="1"/>
  <c r="I280"/>
  <c r="I279" s="1"/>
  <c r="I278" s="1"/>
  <c r="I236"/>
  <c r="I61"/>
  <c r="I28"/>
  <c r="I15"/>
  <c r="I203"/>
  <c r="I202" s="1"/>
  <c r="I201" s="1"/>
  <c r="I198"/>
  <c r="I197" s="1"/>
  <c r="I196" s="1"/>
  <c r="I195" s="1"/>
  <c r="I194" s="1"/>
  <c r="I163"/>
  <c r="I151"/>
  <c r="I150" s="1"/>
  <c r="I149" s="1"/>
  <c r="I148" s="1"/>
  <c r="I146"/>
  <c r="I134"/>
  <c r="I132"/>
  <c r="I129"/>
  <c r="J403" l="1"/>
  <c r="I72"/>
  <c r="I71" s="1"/>
  <c r="I70" s="1"/>
  <c r="I35"/>
  <c r="I34" s="1"/>
  <c r="I33" s="1"/>
  <c r="I307"/>
  <c r="I306" s="1"/>
  <c r="I329"/>
  <c r="I328" s="1"/>
  <c r="I327" s="1"/>
  <c r="I219"/>
  <c r="I218" s="1"/>
  <c r="I217" s="1"/>
  <c r="I216" s="1"/>
  <c r="I319"/>
  <c r="I233"/>
  <c r="I232" s="1"/>
  <c r="I231" s="1"/>
  <c r="I178"/>
  <c r="I177" s="1"/>
  <c r="I258"/>
  <c r="I257" s="1"/>
  <c r="I173"/>
  <c r="I172" s="1"/>
  <c r="I396"/>
  <c r="I395" s="1"/>
  <c r="I394" s="1"/>
  <c r="I393" s="1"/>
  <c r="I200"/>
  <c r="I250"/>
  <c r="I249" s="1"/>
  <c r="I360"/>
  <c r="I359" s="1"/>
  <c r="I375"/>
  <c r="I374" s="1"/>
  <c r="I373" s="1"/>
  <c r="I273"/>
  <c r="I272" s="1"/>
  <c r="I271" s="1"/>
  <c r="I243"/>
  <c r="I102"/>
  <c r="I101" s="1"/>
  <c r="I350"/>
  <c r="I342" s="1"/>
  <c r="I336" s="1"/>
  <c r="I141"/>
  <c r="I140" s="1"/>
  <c r="I139" s="1"/>
  <c r="I92"/>
  <c r="I91" s="1"/>
  <c r="I158"/>
  <c r="I154" s="1"/>
  <c r="I153" s="1"/>
  <c r="I128"/>
  <c r="I123" s="1"/>
  <c r="I122" s="1"/>
  <c r="I121" s="1"/>
  <c r="I81"/>
  <c r="I80" s="1"/>
  <c r="I79" s="1"/>
  <c r="I301" l="1"/>
  <c r="I90"/>
  <c r="I138"/>
  <c r="I358"/>
  <c r="I171"/>
  <c r="I242"/>
  <c r="I230" s="1"/>
  <c r="I31"/>
  <c r="I137" l="1"/>
  <c r="I14"/>
  <c r="I13" s="1"/>
  <c r="I210"/>
  <c r="I284"/>
  <c r="I283" s="1"/>
  <c r="I12" l="1"/>
  <c r="I11" s="1"/>
  <c r="I10" s="1"/>
  <c r="I270"/>
  <c r="I269" s="1"/>
  <c r="I403" l="1"/>
</calcChain>
</file>

<file path=xl/sharedStrings.xml><?xml version="1.0" encoding="utf-8"?>
<sst xmlns="http://schemas.openxmlformats.org/spreadsheetml/2006/main" count="1665" uniqueCount="363">
  <si>
    <t>Наименование</t>
  </si>
  <si>
    <t>Код</t>
  </si>
  <si>
    <t>Рз</t>
  </si>
  <si>
    <t>Пр</t>
  </si>
  <si>
    <t>ЦСР</t>
  </si>
  <si>
    <t>ВР</t>
  </si>
  <si>
    <t>Комитет администрации Панкрушихинского района Алтайского края  по образованию</t>
  </si>
  <si>
    <t>Образование</t>
  </si>
  <si>
    <t>Дошкольное образование</t>
  </si>
  <si>
    <t>Муниципальная  программа «Развитие образования в Панкрушихинском районе Алтайского края» на 2020 - 2024 годы</t>
  </si>
  <si>
    <t>Подпрограмма «Развитие дошкольного образования в Панкрушихинском районе Алтайского края» муниципальной программы «Развитие образования в Панкрушихинском районе Алтайского края» на 2020-2024 годы</t>
  </si>
  <si>
    <t>58 1 00 00000</t>
  </si>
  <si>
    <t xml:space="preserve">Расходы на реализацию муниципальных программ </t>
  </si>
  <si>
    <t xml:space="preserve"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 </t>
  </si>
  <si>
    <t>58 1 00 60990</t>
  </si>
  <si>
    <t xml:space="preserve">Закупка товаров, работ и услуг для обеспечения государственных нужд(муниципальных) </t>
  </si>
  <si>
    <t>Субсидии бюджетным учреждениям</t>
  </si>
  <si>
    <t xml:space="preserve"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 </t>
  </si>
  <si>
    <t>58 1 00 70900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</si>
  <si>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 )</t>
  </si>
  <si>
    <t>Социальное обеспечение и иные выплаты населению</t>
  </si>
  <si>
    <t xml:space="preserve">Софинансирование части расходов местных бюджетов по оплате труда работников муниципальных учреждений </t>
  </si>
  <si>
    <t>58 1 00 S0430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</si>
  <si>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</t>
  </si>
  <si>
    <t>58 1 00 S0990</t>
  </si>
  <si>
    <t xml:space="preserve">Обеспечение расчетов  за топливно-энергетические ресурсы, потребляемые муниципальными учреждениями </t>
  </si>
  <si>
    <t>Общее образование</t>
  </si>
  <si>
    <t>58 0 00 00000</t>
  </si>
  <si>
    <t>58 2 00 00000</t>
  </si>
  <si>
    <t xml:space="preserve">Обеспечение государственных гарантий реализации прав  на получение общедоступного и бесплатного дошкольного, начального,  общего основного общего, среднего  общего образования  в общеобразовательных организациях, обеспечение дополнительного образования детей в общеобразовательных организациях </t>
  </si>
  <si>
    <t>58 2 00 70910</t>
  </si>
  <si>
    <t>Организация питания отдельных категорий  обучающихся муниципальных общеобразовательных организациях</t>
  </si>
  <si>
    <t>58 2 00 70930</t>
  </si>
  <si>
    <t>Субсидии бюджетным учреждениям на иные цели</t>
  </si>
  <si>
    <t>Расходы на реализацию муниципальных программ</t>
  </si>
  <si>
    <t>58 2 00 60990</t>
  </si>
  <si>
    <t>Закупка товаров, работ и услуг для обеспечения государственных нужд(муниципальных)</t>
  </si>
  <si>
    <t xml:space="preserve"> Иные бюджетные ассигнования (налоги)</t>
  </si>
  <si>
    <t>58 2 00 S0430</t>
  </si>
  <si>
    <t>58 6 00 00000</t>
  </si>
  <si>
    <t>Обеспечение расчетов  за топливно-энергетические ресурсы, потребляемые муниципальными учреждениями</t>
  </si>
  <si>
    <t>58 3 00 00000</t>
  </si>
  <si>
    <t>58 3 00 60990</t>
  </si>
  <si>
    <t>Предоставление субсидий бюджетным, автономным учреждениям и иным некоммерческим организациям</t>
  </si>
  <si>
    <t>58 3 00 S0430</t>
  </si>
  <si>
    <t xml:space="preserve">Молодежная политика </t>
  </si>
  <si>
    <t>58 3 00 S3214</t>
  </si>
  <si>
    <t>Организация отдыха и оздоровление детей</t>
  </si>
  <si>
    <t>58 3 00 S3212</t>
  </si>
  <si>
    <t>Другие вопросы в области образования</t>
  </si>
  <si>
    <t>01 0 00 00000</t>
  </si>
  <si>
    <t xml:space="preserve">Расходы на обеспечение деятельности органов местного самоуправления </t>
  </si>
  <si>
    <t>01 2 00 00000</t>
  </si>
  <si>
    <t>Центральный аппарат органов местного самоуправления</t>
  </si>
  <si>
    <t>01 2 00 10110</t>
  </si>
  <si>
    <t xml:space="preserve">Расходы на выплаты персоналу в целях обеспечения выполнения функции государственными (муниципальными) органами, казенными учреждениями, органами управления государственными внебюджетными фондами </t>
  </si>
  <si>
    <t>01 2 00 S 0430</t>
  </si>
  <si>
    <t>Руководство и управление в сфере установленных функций</t>
  </si>
  <si>
    <t>01 4 00 00000</t>
  </si>
  <si>
    <t>Функционирование комиссий по делам несовершеннолетних и защите их прав и организация и осуществление деятельности по опеке  и попечительству над детьми-сиротами, оставшимися без попечения родителей</t>
  </si>
  <si>
    <t>01 4 00 70090</t>
  </si>
  <si>
    <t xml:space="preserve">02 0 00 00000 </t>
  </si>
  <si>
    <t xml:space="preserve">Расходы на обеспечение деятельности (оказание услуг) иных подведомственных учреждений </t>
  </si>
  <si>
    <t>02 5 00 00000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</si>
  <si>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</si>
  <si>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02 5 00 10820</t>
  </si>
  <si>
    <t>02 5 00 S 0430</t>
  </si>
  <si>
    <t>Муниципальная Программа «Профилактика преступлений  и иных правонарушений в муниципальном образовании Панкрушихинский район Алтайского края  на 2021-2024 годы»</t>
  </si>
  <si>
    <t>11  0 00 00000</t>
  </si>
  <si>
    <t>11 0 00 60990</t>
  </si>
  <si>
    <t>Закупка товаров, работ и услуг для обеспечения государственных (муниципальных) нужд</t>
  </si>
  <si>
    <t>Социальная политика</t>
  </si>
  <si>
    <t>Охрана семьи и детства</t>
  </si>
  <si>
    <t>Муниципальная  программа «Развитие образования в Панкрушихинском районе Алтайского края » на 2020 – 2024 годы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</si>
  <si>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</si>
  <si>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58 1 00 70700</t>
  </si>
  <si>
    <t>58  1  00 70700</t>
  </si>
  <si>
    <t>Подпрограмма «Развитие общего образования в Панкрушихинском Алтайского края» муниципальной программы «Развитие образования в Панкрушихинском районе Алтайского края» на 2020-2024 годы</t>
  </si>
  <si>
    <t>Выплата приемной семье  на содержание подопечных детей</t>
  </si>
  <si>
    <t>58 2 00 70801</t>
  </si>
  <si>
    <t>Вознаграждение приемному родителю</t>
  </si>
  <si>
    <t>58 2 00 70802</t>
  </si>
  <si>
    <t xml:space="preserve">Выплаты семьям опекунов на содержание подопечных детей </t>
  </si>
  <si>
    <t>58 2 00 70803</t>
  </si>
  <si>
    <t>Комитет по финансам , налоговой и кредитной политике администрации Панкрушихинского района Алтайского края</t>
  </si>
  <si>
    <t>Общегосударственные вопросы</t>
  </si>
  <si>
    <t>Расходы на обеспечение деятельности органов местного самоуправления</t>
  </si>
  <si>
    <t>01 2 00 00000</t>
  </si>
  <si>
    <t>01 2 00 10110</t>
  </si>
  <si>
    <t>Межбюджетные трансферты</t>
  </si>
  <si>
    <t>01 2 00  00000</t>
  </si>
  <si>
    <t>01 2 00 S0430</t>
  </si>
  <si>
    <t>Резервные фонды</t>
  </si>
  <si>
    <t>Иные расходы органов муниципальной власти</t>
  </si>
  <si>
    <t>99 0 00 00000</t>
  </si>
  <si>
    <t>99 1 00 00000</t>
  </si>
  <si>
    <t>Резервные фонды местных администраций</t>
  </si>
  <si>
    <t>99 1 00 14100</t>
  </si>
  <si>
    <t>Другие общегосударственные вопросы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</si>
  <si>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</si>
  <si>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Функционирование административных комиссий  при местных администрациях</t>
  </si>
  <si>
    <t>01 4 00 70060</t>
  </si>
  <si>
    <t>Расходы на обеспечение деятельности (оказание услуг) подведомственных учреждений</t>
  </si>
  <si>
    <t>02 0 00 00000</t>
  </si>
  <si>
    <t>Расходы на обеспечение деятельности (оказание услуг) иных подведомственных учреждений</t>
  </si>
  <si>
    <t>02 5  00 10820</t>
  </si>
  <si>
    <t>Софинансирование части расходов местных бюджетов по оплате труда работников муниципальных учреждений</t>
  </si>
  <si>
    <t>02 5 00 S0430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</si>
  <si>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</si>
  <si>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</si>
  <si>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</si>
  <si>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01 4 00 51180</t>
  </si>
  <si>
    <t xml:space="preserve"> Межбюджетные трансферты</t>
  </si>
  <si>
    <t>Национальная экономика</t>
  </si>
  <si>
    <t>Дорожное хозяйство</t>
  </si>
  <si>
    <t>Расходы муниципального дорожного фонда</t>
  </si>
  <si>
    <t>91 2 00 67270</t>
  </si>
  <si>
    <t>Жилищно-коммунальное хозяйство</t>
  </si>
  <si>
    <t>Коммунальное хозяйство</t>
  </si>
  <si>
    <t>Благоустройство</t>
  </si>
  <si>
    <t>Иные вопросы в области жилищно-коммунального хозяйства</t>
  </si>
  <si>
    <t>92 0 00 00000</t>
  </si>
  <si>
    <t>Обслуживание государственного и (муниципального) долга</t>
  </si>
  <si>
    <t xml:space="preserve">Обслуживание государственного  (муниципального) внутреннего  долга </t>
  </si>
  <si>
    <t>99 3  00 14070</t>
  </si>
  <si>
    <t xml:space="preserve">Межбюджетные трансферты общего характера бюджетной  системы Российской Федерации </t>
  </si>
  <si>
    <t>Дотации на выравнивание бюджетной обеспеченности субъектов РФ и муниципальных образований</t>
  </si>
  <si>
    <t>98  1 00 60220</t>
  </si>
  <si>
    <t>Комитет социальной работы администрации  Панкрушихинского района  Алтайского края</t>
  </si>
  <si>
    <t>67 0 00 00000</t>
  </si>
  <si>
    <t>Расходы на реализацию муниципальных целевых программ</t>
  </si>
  <si>
    <t>67 0 00 60990</t>
  </si>
  <si>
    <t>Дополнительное образование детей</t>
  </si>
  <si>
    <t>Муниципальная  программа «Развитие образования  в Панкрушихинском районе» на 2020 – 2024 годы</t>
  </si>
  <si>
    <t>Молодежная политика</t>
  </si>
  <si>
    <t>65 0 00 00000</t>
  </si>
  <si>
    <t>65 0 00 60990</t>
  </si>
  <si>
    <t>Культура, кинематография</t>
  </si>
  <si>
    <t>Культура</t>
  </si>
  <si>
    <t>44 0 00 00000</t>
  </si>
  <si>
    <t xml:space="preserve">Предоставление субсидий бюджетным, автономным учреждениям и иным некоммерческим организациям </t>
  </si>
  <si>
    <t>Другие вопросы  в области культуры, кинематографии</t>
  </si>
  <si>
    <t>Расходы на обеспечение подведомственных учреждений</t>
  </si>
  <si>
    <t>Расходы на обеспечение деятельности(оказание услуг) иных подведомственных учреждений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</si>
  <si>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фондами)</t>
  </si>
  <si>
    <t>Социальное обеспечение населения</t>
  </si>
  <si>
    <t>71 0 00 00000</t>
  </si>
  <si>
    <t>71 0 00 60990</t>
  </si>
  <si>
    <t>Администрация Панкрушихинского района Алтайского края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</si>
  <si>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</si>
  <si>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</si>
  <si>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01 2 00 10120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</si>
  <si>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</si>
  <si>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01 2 00 10110  </t>
  </si>
  <si>
    <t>Функционирование  Правительства РФ, высших исполнительных органов государственной власти субъектов РФ, местных администраций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</si>
  <si>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</si>
  <si>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</si>
  <si>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01 4 00 51200</t>
  </si>
  <si>
    <t>90 2 00 00000</t>
  </si>
  <si>
    <t>Национальная безопасность и правоохранительная деятельность</t>
  </si>
  <si>
    <t>Сельское хозяйство и рыболовство</t>
  </si>
  <si>
    <t>91 4 00 70400</t>
  </si>
  <si>
    <t>17 0 00 00000</t>
  </si>
  <si>
    <t>17 2 00 00000</t>
  </si>
  <si>
    <t>Мероприятия в области коммунального хозяйства</t>
  </si>
  <si>
    <t>92 9 00 18030</t>
  </si>
  <si>
    <t>Сбор и удаление твердых отходов</t>
  </si>
  <si>
    <t>92 9 00 18090</t>
  </si>
  <si>
    <t>Организация и содержание мест захоронения</t>
  </si>
  <si>
    <t>92 9 00 18070</t>
  </si>
  <si>
    <t>01 4 00  00000</t>
  </si>
  <si>
    <t>01 4  00 70090</t>
  </si>
  <si>
    <t>Физическая культура и спорт</t>
  </si>
  <si>
    <t>Физическая культура</t>
  </si>
  <si>
    <t>70 0 00 00000</t>
  </si>
  <si>
    <t>70 1 00 00000</t>
  </si>
  <si>
    <t>70 1 00 60990</t>
  </si>
  <si>
    <t>ИТОГО РАСХОДОВ</t>
  </si>
  <si>
    <t>К решению Панкрушихинского районного Совета депутатов</t>
  </si>
  <si>
    <t>074</t>
  </si>
  <si>
    <t>07</t>
  </si>
  <si>
    <t>01</t>
  </si>
  <si>
    <t>02</t>
  </si>
  <si>
    <t>03</t>
  </si>
  <si>
    <t>09</t>
  </si>
  <si>
    <t>04</t>
  </si>
  <si>
    <t>10</t>
  </si>
  <si>
    <t>092</t>
  </si>
  <si>
    <t>06</t>
  </si>
  <si>
    <t xml:space="preserve">             </t>
  </si>
  <si>
    <t xml:space="preserve">                                                                                                                   </t>
  </si>
  <si>
    <t>тыс.рублей</t>
  </si>
  <si>
    <t>91 2 00 00000</t>
  </si>
  <si>
    <t xml:space="preserve">092 </t>
  </si>
  <si>
    <t>Мероприятия в сфере дорожного хозяйства</t>
  </si>
  <si>
    <t>05</t>
  </si>
  <si>
    <t>Обеспечение расчетов за топливно-энергетические ресурсы, потребляемые муниципальными учреждениями</t>
  </si>
  <si>
    <t>92 9 00 00000</t>
  </si>
  <si>
    <t>Иные расходы  в области жилищно-коммунального хозяйтсва</t>
  </si>
  <si>
    <t>13</t>
  </si>
  <si>
    <t>Иные расходы  органов муниципальной власти</t>
  </si>
  <si>
    <t>99 3 00 00000</t>
  </si>
  <si>
    <t>Процентные платежи по долговым обязательствам</t>
  </si>
  <si>
    <t>Процентные платежи по  муниципальному долгу</t>
  </si>
  <si>
    <t>14</t>
  </si>
  <si>
    <t>98 0 00 00000</t>
  </si>
  <si>
    <t>Межбюджетные трансферты общего характера муниципальных образований</t>
  </si>
  <si>
    <t>98 1 00 00000</t>
  </si>
  <si>
    <t>Выравнивание бюджетной обеспеченности муниципальных образований</t>
  </si>
  <si>
    <t>Выравнивание бюджетной обеспеченности поселений из районного бюджета</t>
  </si>
  <si>
    <t>Содержание и организация оздоровительного лагеря</t>
  </si>
  <si>
    <t>08</t>
  </si>
  <si>
    <t>301</t>
  </si>
  <si>
    <t>Муниципальная программа «Развитие культуры Панкрушихинского района на 2021-2025 годы»</t>
  </si>
  <si>
    <t>Подпрограмма "Обеспечение условий реализации программы и развития отрасли"</t>
  </si>
  <si>
    <t>44 3 00 00000</t>
  </si>
  <si>
    <t>44 3 00  60990</t>
  </si>
  <si>
    <t>44 3 00 60990</t>
  </si>
  <si>
    <t>44 3 00 S0430</t>
  </si>
  <si>
    <t>Муниципальная программа  «Социальная поддержка граждан Панкрушихинского района на 2021-2025 годы»</t>
  </si>
  <si>
    <t>Муниципальная программа  "Обеспечение  жильем или улучшение жилищных условий молодых семей в Панкрушихинском районе" на 2020-2024 годы</t>
  </si>
  <si>
    <t>14 0 00 00000</t>
  </si>
  <si>
    <t>303</t>
  </si>
  <si>
    <t>Муниципальная программа "Информатизация органов местного самоуправления муниципального  образования Панкрушихинский район Алтайского края на 2020-2024 годы"</t>
  </si>
  <si>
    <t xml:space="preserve">13 </t>
  </si>
  <si>
    <t>45 0 00 60990</t>
  </si>
  <si>
    <t>90 0 00 00000</t>
  </si>
  <si>
    <t xml:space="preserve">303 </t>
  </si>
  <si>
    <t xml:space="preserve">01 </t>
  </si>
  <si>
    <t>Иные вопросы  в отраслях социальной сферы</t>
  </si>
  <si>
    <t>Иные вопросы  в сфере культуры</t>
  </si>
  <si>
    <t>90  2 00 40990</t>
  </si>
  <si>
    <t>Расходы на содержание,текущий ремонт памятников истории и культуры</t>
  </si>
  <si>
    <t>90 2 00 40990</t>
  </si>
  <si>
    <t>45 0 00 00000</t>
  </si>
  <si>
    <t>Защита населения и территории от чрезвычайных ситуаций природного и техногенного характера, пожарная безопасность</t>
  </si>
  <si>
    <t>91 4 00 00000</t>
  </si>
  <si>
    <t>Мероприятия в области сельского хозяйства</t>
  </si>
  <si>
    <t>Отлов и содержание животных без владельцев</t>
  </si>
  <si>
    <t>ДЦП Муниципальная Программа  «Повышение безопасности дорожного движения  в Панкрушихинском районе Алтайского края на 2021 -2025 годы"</t>
  </si>
  <si>
    <t>10 0 00 00000</t>
  </si>
  <si>
    <t>10 0 00 60990</t>
  </si>
  <si>
    <t>Подпрограмма «Развитие дорожного хозяйства Алтайского края» государственной программы Алтайского края «Развитие транспортной системы Алтайского края»</t>
  </si>
  <si>
    <t>Государственная программа Алтайского края «Развитие транспортной системы Алтайского края»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</si>
  <si>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</si>
  <si>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17 2 00 S1030</t>
  </si>
  <si>
    <t>Иные вопросы  сфере дорожного хозяйства</t>
  </si>
  <si>
    <t>Меропритятия в сфере дорожного хозяйства</t>
  </si>
  <si>
    <t>Иные расходы в области жилищно-коммунального хозяйства</t>
  </si>
  <si>
    <t>Функционирование комиссий по делам несовершеннолетних и защите их прав и организация и осуществление деятельности по опеке и попечительству над детьми-сиротами и детьми, оставшимися без попечения родителей</t>
  </si>
  <si>
    <t>Муниципальная программа "Развитие физической культуры и спорта на территории  Панкрушихинского района" на 2020-2024 годы</t>
  </si>
  <si>
    <t>Подпрограмма "Развитие физической культуры и массового спорта , формирование здорового образа жизни у населения Панкрушихинского района"</t>
  </si>
  <si>
    <t>Подпрограмма " Капитальный, текущий ремонт зданий, благоустройство и содержание прилегающих территорий учреждений образования Панкрушихинского района Алтайского края"</t>
  </si>
  <si>
    <t xml:space="preserve"> Иные бюджетные ассигнования </t>
  </si>
  <si>
    <t>14 0 00 L4970</t>
  </si>
  <si>
    <t>Реализация мероприятий по обеспечению жильем молодых семей</t>
  </si>
  <si>
    <t xml:space="preserve">02 </t>
  </si>
  <si>
    <t>Подпрограмма «Развитие общего образования в Панкрушихинском районе Алтайского края » муниципальной программы «Развитие образования в Панкрушихинском районе Алтайского края» на 2020-2024 годы</t>
  </si>
  <si>
    <t xml:space="preserve"> Расходы на реализацию муниципальных программ</t>
  </si>
  <si>
    <t>Расходы на выплаты персоналу в целях обеспечения выполнения функции государственными(муниципальными) органами, казенными учреждениями, органами управления государственными внебюджетными фондами (Районный Бюджет)</t>
  </si>
  <si>
    <t>58 2 00 53032</t>
  </si>
  <si>
    <t>58 2 00 L3042</t>
  </si>
  <si>
    <t>На обеспечение выплат ежемесячного денежного вознаграждения за классное руководство педагогическим работникам  муниципальных общеобразовательныхз организаций</t>
  </si>
  <si>
    <t>На организацию бесплатного горячего питания обучающихся, получающих начальное общее образование в  муниципальных образовательных  организациях</t>
  </si>
  <si>
    <t>Закупка товаров, работ и услуг для государственных (муниципальных) нужд</t>
  </si>
  <si>
    <t>Иные бюджетные ассигнования</t>
  </si>
  <si>
    <t>Закупка товаров, работ и услуг для  государственных (муниципальных) нужд</t>
  </si>
  <si>
    <t>Закупка товаров, работ и услуг для  государственных (муниципальных)  нужд</t>
  </si>
  <si>
    <t xml:space="preserve">Закупка товаров, работ и услуг для  государственных (муниципальных)  нужд </t>
  </si>
  <si>
    <t xml:space="preserve">Закупка товаров, работ и услуг для  государственных (муниципальных) нужд </t>
  </si>
  <si>
    <t xml:space="preserve">Иные бюджетные ассигнования </t>
  </si>
  <si>
    <t>Прочая закупка товаров, работ и услуг для государственных (муниципальных) нужд</t>
  </si>
  <si>
    <t>Прочая закупка товаров, работ и услуг для  государственных (муниципальных) нужд</t>
  </si>
  <si>
    <t>Закупка товаров, работ и услуг для  государственных нужд(муниципальных)</t>
  </si>
  <si>
    <t>Закупка товаров, работ и услуг для  (муниципальных) нужд</t>
  </si>
  <si>
    <t xml:space="preserve"> Закупка товаров, работ и услуг для  государственных (муниципальных) нужд</t>
  </si>
  <si>
    <t>11</t>
  </si>
  <si>
    <t>70 1 00 S 0430</t>
  </si>
  <si>
    <t>70 1 00 S0430</t>
  </si>
  <si>
    <t>98 5 00 00000</t>
  </si>
  <si>
    <t>Прочие межбюджетные трансферты общего характера</t>
  </si>
  <si>
    <t>Иные вопросы  в области национальной экономики</t>
  </si>
  <si>
    <t>Расходы на обеспечение  деятельности (оказание услуг) подведомственных учреждений</t>
  </si>
  <si>
    <t>Расходы на обеспечение деятельности (оказание услуг)подведомственных учреждений</t>
  </si>
  <si>
    <t>Социальное обеспечние населения</t>
  </si>
  <si>
    <t>Социальное политика</t>
  </si>
  <si>
    <t>52 0 00 00000</t>
  </si>
  <si>
    <t>Муниципальная программа "Комплексное развитие сельских территорий Панкрушихинского района Алтайского края" на 2020-2025 годы</t>
  </si>
  <si>
    <t>Улучшение жилищных условий граждан, проживающих на сельских территориях</t>
  </si>
  <si>
    <t>98 5 00 80410</t>
  </si>
  <si>
    <t>Прочие межбюджетные трансферты</t>
  </si>
  <si>
    <t>Иные вопросы области национальной экономики</t>
  </si>
  <si>
    <t>58 6 00 S0990</t>
  </si>
  <si>
    <t xml:space="preserve">Закупка товаров, работ и услуг </t>
  </si>
  <si>
    <t>Расходы на реализацию мероприятий по капитальному ремонту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</si>
  <si>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</si>
  <si>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01 2 00 00000</t>
  </si>
  <si>
    <t>ОБРАЗОВАНИЕ</t>
  </si>
  <si>
    <t>Профессиональная подготовка, переподготовка и повышение квалификации</t>
  </si>
  <si>
    <t>Прочая закупка товаров, работ и услуг для обеспечения государственных (муниципальных) нужд</t>
  </si>
  <si>
    <t xml:space="preserve">01 2 00 10110 </t>
  </si>
  <si>
    <t>Муниципальная программа " Комплексное развитие сельских территорий Панкрушихинского района Алтайского края" на 2020-2025 годы</t>
  </si>
  <si>
    <t>52 0 00 60990</t>
  </si>
  <si>
    <t>Расходы на реализацию муниципальных  целевых программ</t>
  </si>
  <si>
    <t xml:space="preserve">03 </t>
  </si>
  <si>
    <t>Резервный уголь</t>
  </si>
  <si>
    <t>Иные вопросы в области жилищно- коммунального хозяйства</t>
  </si>
  <si>
    <t>92 9 00 18031</t>
  </si>
  <si>
    <t xml:space="preserve">ПРИЛОЖЕНИЕ 5 </t>
  </si>
  <si>
    <t>от  2021 года №     РС</t>
  </si>
  <si>
    <r>
      <t>58 1</t>
    </r>
    <r>
      <rPr>
        <sz val="12"/>
        <color theme="1"/>
        <rFont val="Times New Roman"/>
        <family val="1"/>
        <charset val="204"/>
      </rPr>
      <t xml:space="preserve"> 00 60990</t>
    </r>
  </si>
  <si>
    <r>
      <t>Д</t>
    </r>
    <r>
      <rPr>
        <b/>
        <sz val="12"/>
        <color rgb="FF000000"/>
        <rFont val="Times New Roman"/>
        <family val="1"/>
        <charset val="204"/>
      </rPr>
      <t>ополнительное образование детей</t>
    </r>
  </si>
  <si>
    <r>
      <t>Подпрограмма « Развитие дополнительного образования детей и сферы отдыха и оздоровления в Панкрушихинском районе Алтайского края»</t>
    </r>
    <r>
      <rPr>
        <sz val="12"/>
        <color rgb="FF000000"/>
        <rFont val="Times New Roman"/>
        <family val="1"/>
        <charset val="204"/>
      </rPr>
      <t xml:space="preserve">  муниципальной программы «Развитие образования в Панкрушихинском районе Алтайского края» на 2020-2024 годы</t>
    </r>
  </si>
  <si>
    <r>
      <t xml:space="preserve"> Подпрограмма « Развитие дополнительного образования детей и сферы отдыха и оздоровления детей в Панкрушихинском районе»</t>
    </r>
    <r>
      <rPr>
        <sz val="12"/>
        <color rgb="FF000000"/>
        <rFont val="Times New Roman"/>
        <family val="1"/>
        <charset val="204"/>
      </rPr>
      <t xml:space="preserve">  муниципальной программы «Развитие образования в Панкрушихинском района Алтайского края» на 2020-2024 годы</t>
    </r>
  </si>
  <si>
    <r>
      <t xml:space="preserve">91 </t>
    </r>
    <r>
      <rPr>
        <sz val="12"/>
        <color rgb="FF000000"/>
        <rFont val="Calibri"/>
        <family val="2"/>
        <charset val="204"/>
      </rPr>
      <t>0</t>
    </r>
    <r>
      <rPr>
        <sz val="12"/>
        <color rgb="FF000000"/>
        <rFont val="Times New Roman"/>
        <family val="1"/>
        <charset val="204"/>
      </rPr>
      <t xml:space="preserve"> 00 </t>
    </r>
    <r>
      <rPr>
        <sz val="12"/>
        <color rgb="FF000000"/>
        <rFont val="Calibri"/>
        <family val="2"/>
        <charset val="204"/>
      </rPr>
      <t>00000</t>
    </r>
  </si>
  <si>
    <r>
      <t>Подпрограмма « Развитие дополнительного образования детей и сферы отдыха и оздоровления в Панкрушихинском районе Алтайского края»</t>
    </r>
    <r>
      <rPr>
        <sz val="12"/>
        <color rgb="FF000000"/>
        <rFont val="Times New Roman"/>
        <family val="1"/>
        <charset val="204"/>
      </rPr>
      <t xml:space="preserve">  муниципальной программы «Развитие образования в Панкрушихинском районе  Алтайского края» на 2020-2024 годы</t>
    </r>
  </si>
  <si>
    <t>Руководство и управление в сфере установленных функций органов государственной власти субъектов Российской Федерации</t>
  </si>
  <si>
    <t xml:space="preserve">Руководство и управление в сфере установленных функций органов государственной власти субъектов РФ </t>
  </si>
  <si>
    <t>Муниципальная программа  «Комплексные меры противодействия злоупотреблению наркотиками и их незаконному обороту в Панкрушихинском районе»  2021-2025 г.г</t>
  </si>
  <si>
    <t>58 3 00 S1190</t>
  </si>
  <si>
    <t>44 3 00 S1190</t>
  </si>
  <si>
    <t>02 2 00 00000</t>
  </si>
  <si>
    <t>02 2 00 S1190</t>
  </si>
  <si>
    <t xml:space="preserve"> Расходы на обеспечение деятельности (оказание услуг) подведомственных учреждений в сфере культуры</t>
  </si>
  <si>
    <t>Расходы на обеспечение деятельности (оказание услуг) подведомственных учреждений в сфере культуры</t>
  </si>
  <si>
    <t xml:space="preserve">Расходы на обеспечение деятельности (оказание услуг) подведомственных учреждений </t>
  </si>
  <si>
    <t xml:space="preserve">Обеспечение расчетов  за топливно-энергетические ресурсы, потребляе-мые муниципальными учреждениями 
</t>
  </si>
  <si>
    <t>52 0 00 S0630</t>
  </si>
  <si>
    <t>12 0 00 00000</t>
  </si>
  <si>
    <t>Муниципальная программа «Защита населения и территорий от чрезвы-чайных ситуаций, обеспечения пожарной безопасности и безопасности людей на водных объектах (в области финансирования мероприятий  по защите населения и территорий от чрезвычайных ситуаций) Панкрушихинского района Алтайского края» на 2021-2025 годы</t>
  </si>
  <si>
    <t>12 0  00 60990</t>
  </si>
  <si>
    <t>12 0 00 60990</t>
  </si>
  <si>
    <t>12 0 00 S0430</t>
  </si>
  <si>
    <t xml:space="preserve">Обеспечение расчетов  за топливно-энергетические ресурсы, потребляе-мые муниципальными учреждениями </t>
  </si>
  <si>
    <t>02 5 00 S1190</t>
  </si>
  <si>
    <t>58 1 00 S 1190</t>
  </si>
  <si>
    <t xml:space="preserve">Расходы на реализацию мероприятий по текущему и капитальному ремонту </t>
  </si>
  <si>
    <t>58 2 00 S 1190</t>
  </si>
  <si>
    <t>58 0  00 00000</t>
  </si>
  <si>
    <t>58 3 00 S 1190</t>
  </si>
  <si>
    <t>Муниципальная программа «Энергосбережение и повышение энергетической эффективности на территории Панкрушихинского района Алтайского края на 2022-2026 годы»</t>
  </si>
  <si>
    <t>46 0 00 00000</t>
  </si>
  <si>
    <t>46 0 00 60990</t>
  </si>
  <si>
    <t>46 0 00 S3020</t>
  </si>
  <si>
    <t xml:space="preserve">Расходы на реализацию мероприятий, направленных на обеспечение стабильного водоснабжения населения </t>
  </si>
  <si>
    <t>12</t>
  </si>
  <si>
    <t xml:space="preserve">Другие вопросы в области национальной экономики </t>
  </si>
  <si>
    <t>91 0 00 00000</t>
  </si>
  <si>
    <t>Иные вопросы в области национальной  экономики</t>
  </si>
  <si>
    <t>91 1 00 00000</t>
  </si>
  <si>
    <t>Мероприятия по землеустройству и землепользованию</t>
  </si>
  <si>
    <t>91 1 00 17090</t>
  </si>
  <si>
    <t xml:space="preserve"> 92 9 00 18031</t>
  </si>
  <si>
    <t>Закупка товаров, работ и услуг для обеспечения государтвенных (муниципальных) нужд</t>
  </si>
  <si>
    <t>Муниципальная программа  «Молодежь Панкрушихинского района на 2022-2026 годы»</t>
  </si>
  <si>
    <t>Сумма на 2023 год</t>
  </si>
  <si>
    <t>Сумма на 2024 год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</si>
  <si>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</si>
  <si>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58 2 E2  50970</t>
  </si>
  <si>
    <t>58 2 E2 00000</t>
  </si>
  <si>
    <t>`58 2 E2 50970</t>
  </si>
  <si>
    <t>Федеральный проект " Успех каждого ребенка" в рамках национального проекта "Образование"</t>
  </si>
  <si>
    <t>Ведомственная структура расходов районного бюджета на 2023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</si>
</sst>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left" indent="15"/>
    </xf>
    <xf numFmtId="0" fontId="2" fillId="0" borderId="0" xfId="0" applyFont="1" applyAlignment="1">
      <alignment horizontal="left" indent="15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4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64" fontId="0" fillId="0" borderId="0" xfId="0" applyNumberFormat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vertical="top"/>
    </xf>
    <xf numFmtId="164" fontId="8" fillId="0" borderId="1" xfId="0" applyNumberFormat="1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3" fillId="0" borderId="2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right" vertical="top"/>
    </xf>
    <xf numFmtId="164" fontId="8" fillId="0" borderId="4" xfId="0" applyNumberFormat="1" applyFont="1" applyBorder="1" applyAlignment="1">
      <alignment horizontal="right" vertical="top"/>
    </xf>
    <xf numFmtId="164" fontId="8" fillId="0" borderId="5" xfId="0" applyNumberFormat="1" applyFont="1" applyBorder="1" applyAlignment="1">
      <alignment horizontal="right" vertical="top"/>
    </xf>
    <xf numFmtId="164" fontId="8" fillId="0" borderId="6" xfId="0" applyNumberFormat="1" applyFont="1" applyBorder="1" applyAlignment="1">
      <alignment horizontal="right" vertical="top"/>
    </xf>
    <xf numFmtId="164" fontId="8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 wrapText="1"/>
    </xf>
    <xf numFmtId="0" fontId="3" fillId="0" borderId="7" xfId="0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5"/>
  <sheetViews>
    <sheetView tabSelected="1" view="pageBreakPreview" zoomScale="90" zoomScaleSheetLayoutView="90" workbookViewId="0">
      <selection activeCell="H15" sqref="H15"/>
    </sheetView>
  </sheetViews>
  <sheetFormatPr defaultRowHeight="15"/>
  <cols>
    <col min="2" max="2" width="50" customWidth="1"/>
    <col min="3" max="3" width="7.28515625" customWidth="1"/>
    <col min="4" max="4" width="7.85546875" customWidth="1"/>
    <col min="5" max="5" width="11.42578125" customWidth="1"/>
    <col min="6" max="6" width="12.5703125" customWidth="1"/>
    <col min="8" max="8" width="11" customWidth="1"/>
    <col min="9" max="9" width="15.7109375" customWidth="1"/>
    <col min="10" max="10" width="13.5703125" customWidth="1"/>
  </cols>
  <sheetData>
    <row r="1" spans="1:10" ht="18.75" customHeight="1">
      <c r="B1" s="1" t="s">
        <v>189</v>
      </c>
      <c r="C1" s="90"/>
      <c r="D1" s="90"/>
      <c r="E1" s="90"/>
      <c r="F1" s="90" t="s">
        <v>308</v>
      </c>
      <c r="G1" s="90"/>
      <c r="H1" s="90"/>
      <c r="I1" s="90"/>
    </row>
    <row r="2" spans="1:10" ht="42.75" customHeight="1">
      <c r="B2" s="2"/>
      <c r="C2" s="8"/>
      <c r="D2" s="8"/>
      <c r="E2" s="12"/>
      <c r="F2" s="94" t="s">
        <v>178</v>
      </c>
      <c r="G2" s="94"/>
      <c r="H2" s="94"/>
      <c r="I2" s="94"/>
    </row>
    <row r="3" spans="1:10" ht="21.75" customHeight="1">
      <c r="B3" s="2"/>
      <c r="C3" s="8"/>
      <c r="D3" s="8"/>
      <c r="E3" s="12"/>
      <c r="F3" s="12"/>
      <c r="G3" s="94" t="s">
        <v>309</v>
      </c>
      <c r="H3" s="94"/>
      <c r="I3" s="94"/>
    </row>
    <row r="4" spans="1:10" ht="18.75">
      <c r="B4" s="2"/>
      <c r="C4" s="8"/>
      <c r="D4" s="8"/>
      <c r="E4" s="8"/>
      <c r="F4" s="90"/>
      <c r="G4" s="90"/>
      <c r="H4" s="90"/>
      <c r="I4" s="90"/>
    </row>
    <row r="5" spans="1:10" ht="16.5">
      <c r="B5" s="2"/>
      <c r="F5" s="91"/>
      <c r="G5" s="91"/>
      <c r="H5" s="91"/>
      <c r="I5" s="91"/>
    </row>
    <row r="6" spans="1:10" ht="15" customHeight="1">
      <c r="A6" s="5"/>
      <c r="B6" s="92" t="s">
        <v>362</v>
      </c>
      <c r="C6" s="92"/>
      <c r="D6" s="92"/>
      <c r="E6" s="92"/>
      <c r="F6" s="92"/>
      <c r="G6" s="92"/>
      <c r="H6" s="92"/>
      <c r="I6" s="92"/>
    </row>
    <row r="7" spans="1:10" ht="16.5">
      <c r="B7" s="3"/>
    </row>
    <row r="8" spans="1:10" ht="16.5">
      <c r="B8" s="7" t="s">
        <v>190</v>
      </c>
      <c r="C8" s="7"/>
      <c r="D8" s="7"/>
      <c r="E8" s="7"/>
      <c r="F8" s="7"/>
      <c r="G8" s="7"/>
      <c r="H8" s="95" t="s">
        <v>191</v>
      </c>
      <c r="I8" s="95"/>
      <c r="J8" s="95"/>
    </row>
    <row r="9" spans="1:10" ht="33">
      <c r="B9" s="9" t="s">
        <v>0</v>
      </c>
      <c r="C9" s="6" t="s">
        <v>1</v>
      </c>
      <c r="D9" s="6" t="s">
        <v>2</v>
      </c>
      <c r="E9" s="6" t="s">
        <v>3</v>
      </c>
      <c r="F9" s="93" t="s">
        <v>4</v>
      </c>
      <c r="G9" s="93"/>
      <c r="H9" s="10" t="s">
        <v>5</v>
      </c>
      <c r="I9" s="9" t="s">
        <v>355</v>
      </c>
      <c r="J9" s="9" t="s">
        <v>356</v>
      </c>
    </row>
    <row r="10" spans="1:10" ht="52.5" customHeight="1">
      <c r="B10" s="13" t="s">
        <v>6</v>
      </c>
      <c r="C10" s="14" t="s">
        <v>179</v>
      </c>
      <c r="D10" s="15"/>
      <c r="E10" s="15"/>
      <c r="F10" s="78"/>
      <c r="G10" s="78"/>
      <c r="H10" s="16"/>
      <c r="I10" s="30">
        <f>I11+I121</f>
        <v>193163.1</v>
      </c>
      <c r="J10" s="30">
        <f>J11+J121</f>
        <v>196475.90000000002</v>
      </c>
    </row>
    <row r="11" spans="1:10" ht="15.75">
      <c r="B11" s="18" t="s">
        <v>7</v>
      </c>
      <c r="C11" s="15" t="s">
        <v>179</v>
      </c>
      <c r="D11" s="15" t="s">
        <v>180</v>
      </c>
      <c r="E11" s="15"/>
      <c r="F11" s="78"/>
      <c r="G11" s="78"/>
      <c r="H11" s="16"/>
      <c r="I11" s="30">
        <f>I12+I33+I70+I79+I90</f>
        <v>179529.1</v>
      </c>
      <c r="J11" s="30">
        <f>J12+J33+J70+J79+J90</f>
        <v>182841.90000000002</v>
      </c>
    </row>
    <row r="12" spans="1:10" ht="15.75">
      <c r="B12" s="18" t="s">
        <v>8</v>
      </c>
      <c r="C12" s="15" t="s">
        <v>179</v>
      </c>
      <c r="D12" s="15" t="s">
        <v>180</v>
      </c>
      <c r="E12" s="15" t="s">
        <v>181</v>
      </c>
      <c r="F12" s="79"/>
      <c r="G12" s="79"/>
      <c r="H12" s="17"/>
      <c r="I12" s="30">
        <f>I13</f>
        <v>23285.5</v>
      </c>
      <c r="J12" s="30">
        <f t="shared" ref="J12:J13" si="0">J13</f>
        <v>23285.5</v>
      </c>
    </row>
    <row r="13" spans="1:10" ht="54.75" customHeight="1">
      <c r="B13" s="43" t="s">
        <v>9</v>
      </c>
      <c r="C13" s="15" t="s">
        <v>179</v>
      </c>
      <c r="D13" s="15" t="s">
        <v>180</v>
      </c>
      <c r="E13" s="15" t="s">
        <v>181</v>
      </c>
      <c r="F13" s="78" t="s">
        <v>27</v>
      </c>
      <c r="G13" s="78"/>
      <c r="H13" s="16"/>
      <c r="I13" s="22">
        <f>I14</f>
        <v>23285.5</v>
      </c>
      <c r="J13" s="63">
        <f t="shared" si="0"/>
        <v>23285.5</v>
      </c>
    </row>
    <row r="14" spans="1:10" ht="81.75" customHeight="1">
      <c r="B14" s="19" t="s">
        <v>10</v>
      </c>
      <c r="C14" s="15" t="s">
        <v>179</v>
      </c>
      <c r="D14" s="15" t="s">
        <v>180</v>
      </c>
      <c r="E14" s="15" t="s">
        <v>181</v>
      </c>
      <c r="F14" s="78" t="s">
        <v>11</v>
      </c>
      <c r="G14" s="78"/>
      <c r="H14" s="16"/>
      <c r="I14" s="22">
        <f>I15+I18+I23+I28+I31</f>
        <v>23285.5</v>
      </c>
      <c r="J14" s="63">
        <f t="shared" ref="J14" si="1">J15+J18+J23+J28+J31</f>
        <v>23285.5</v>
      </c>
    </row>
    <row r="15" spans="1:10" ht="51.75" customHeight="1">
      <c r="B15" s="18" t="s">
        <v>25</v>
      </c>
      <c r="C15" s="15" t="s">
        <v>179</v>
      </c>
      <c r="D15" s="15" t="s">
        <v>180</v>
      </c>
      <c r="E15" s="15" t="s">
        <v>181</v>
      </c>
      <c r="F15" s="78" t="s">
        <v>335</v>
      </c>
      <c r="G15" s="78"/>
      <c r="H15" s="16"/>
      <c r="I15" s="22">
        <f>SUM(I16:I17)</f>
        <v>0</v>
      </c>
      <c r="J15" s="63">
        <f t="shared" ref="J15" si="2">SUM(J16:J17)</f>
        <v>0</v>
      </c>
    </row>
    <row r="16" spans="1:10" ht="31.5">
      <c r="B16" s="18" t="s">
        <v>15</v>
      </c>
      <c r="C16" s="15" t="s">
        <v>179</v>
      </c>
      <c r="D16" s="15" t="s">
        <v>180</v>
      </c>
      <c r="E16" s="15" t="s">
        <v>181</v>
      </c>
      <c r="F16" s="78" t="s">
        <v>335</v>
      </c>
      <c r="G16" s="78"/>
      <c r="H16" s="16">
        <v>200</v>
      </c>
      <c r="I16" s="22">
        <v>0</v>
      </c>
      <c r="J16" s="63">
        <v>0</v>
      </c>
    </row>
    <row r="17" spans="2:10" ht="22.5" customHeight="1">
      <c r="B17" s="18" t="s">
        <v>16</v>
      </c>
      <c r="C17" s="15" t="s">
        <v>179</v>
      </c>
      <c r="D17" s="15" t="s">
        <v>180</v>
      </c>
      <c r="E17" s="15" t="s">
        <v>181</v>
      </c>
      <c r="F17" s="78" t="s">
        <v>335</v>
      </c>
      <c r="G17" s="78"/>
      <c r="H17" s="16">
        <v>600</v>
      </c>
      <c r="I17" s="22">
        <v>0</v>
      </c>
      <c r="J17" s="63">
        <v>0</v>
      </c>
    </row>
    <row r="18" spans="2:10" ht="24.75" customHeight="1">
      <c r="B18" s="18" t="s">
        <v>12</v>
      </c>
      <c r="C18" s="65" t="s">
        <v>179</v>
      </c>
      <c r="D18" s="15" t="s">
        <v>180</v>
      </c>
      <c r="E18" s="15" t="s">
        <v>181</v>
      </c>
      <c r="F18" s="80" t="s">
        <v>310</v>
      </c>
      <c r="G18" s="80"/>
      <c r="H18" s="16"/>
      <c r="I18" s="22">
        <f>I19+I20+I21+I22</f>
        <v>7857.5</v>
      </c>
      <c r="J18" s="63">
        <f t="shared" ref="J18" si="3">J19+J20+J21+J22</f>
        <v>7857.5</v>
      </c>
    </row>
    <row r="19" spans="2:10" ht="78.75">
      <c r="B19" s="18" t="s">
        <v>13</v>
      </c>
      <c r="C19" s="15" t="s">
        <v>179</v>
      </c>
      <c r="D19" s="15" t="s">
        <v>180</v>
      </c>
      <c r="E19" s="15" t="s">
        <v>181</v>
      </c>
      <c r="F19" s="78" t="s">
        <v>14</v>
      </c>
      <c r="G19" s="78"/>
      <c r="H19" s="16">
        <v>100</v>
      </c>
      <c r="I19" s="22">
        <v>121</v>
      </c>
      <c r="J19" s="63">
        <v>121</v>
      </c>
    </row>
    <row r="20" spans="2:10" ht="37.5" customHeight="1">
      <c r="B20" s="18" t="s">
        <v>264</v>
      </c>
      <c r="C20" s="15" t="s">
        <v>179</v>
      </c>
      <c r="D20" s="15" t="s">
        <v>180</v>
      </c>
      <c r="E20" s="15" t="s">
        <v>181</v>
      </c>
      <c r="F20" s="78" t="s">
        <v>14</v>
      </c>
      <c r="G20" s="78"/>
      <c r="H20" s="16">
        <v>200</v>
      </c>
      <c r="I20" s="22">
        <v>4941.5</v>
      </c>
      <c r="J20" s="63">
        <v>4941.5</v>
      </c>
    </row>
    <row r="21" spans="2:10" ht="48" customHeight="1">
      <c r="B21" s="20" t="s">
        <v>43</v>
      </c>
      <c r="C21" s="15" t="s">
        <v>179</v>
      </c>
      <c r="D21" s="15" t="s">
        <v>180</v>
      </c>
      <c r="E21" s="15" t="s">
        <v>181</v>
      </c>
      <c r="F21" s="78" t="s">
        <v>14</v>
      </c>
      <c r="G21" s="78"/>
      <c r="H21" s="16">
        <v>600</v>
      </c>
      <c r="I21" s="22">
        <v>2765</v>
      </c>
      <c r="J21" s="63">
        <v>2765</v>
      </c>
    </row>
    <row r="22" spans="2:10" ht="24" customHeight="1">
      <c r="B22" s="21" t="s">
        <v>265</v>
      </c>
      <c r="C22" s="15" t="s">
        <v>179</v>
      </c>
      <c r="D22" s="15" t="s">
        <v>180</v>
      </c>
      <c r="E22" s="15" t="s">
        <v>181</v>
      </c>
      <c r="F22" s="78" t="s">
        <v>14</v>
      </c>
      <c r="G22" s="78"/>
      <c r="H22" s="16">
        <v>800</v>
      </c>
      <c r="I22" s="22">
        <v>30</v>
      </c>
      <c r="J22" s="63">
        <v>30</v>
      </c>
    </row>
    <row r="23" spans="2:10" ht="68.25" customHeight="1">
      <c r="B23" s="18" t="s">
        <v>17</v>
      </c>
      <c r="C23" s="15" t="s">
        <v>179</v>
      </c>
      <c r="D23" s="15" t="s">
        <v>180</v>
      </c>
      <c r="E23" s="15" t="s">
        <v>181</v>
      </c>
      <c r="F23" s="78" t="s">
        <v>18</v>
      </c>
      <c r="G23" s="78"/>
      <c r="H23" s="16"/>
      <c r="I23" s="22">
        <f>I24+I25+I26+I27</f>
        <v>15428</v>
      </c>
      <c r="J23" s="63">
        <f t="shared" ref="J23" si="4">J24+J25+J26+J27</f>
        <v>15428</v>
      </c>
    </row>
    <row r="24" spans="2:10" ht="80.25" customHeight="1">
      <c r="B24" s="18" t="s">
        <v>19</v>
      </c>
      <c r="C24" s="15" t="s">
        <v>179</v>
      </c>
      <c r="D24" s="15" t="s">
        <v>180</v>
      </c>
      <c r="E24" s="15" t="s">
        <v>181</v>
      </c>
      <c r="F24" s="78" t="s">
        <v>18</v>
      </c>
      <c r="G24" s="78"/>
      <c r="H24" s="16">
        <v>100</v>
      </c>
      <c r="I24" s="22">
        <v>15428</v>
      </c>
      <c r="J24" s="63">
        <v>15428</v>
      </c>
    </row>
    <row r="25" spans="2:10" ht="37.5" customHeight="1">
      <c r="B25" s="18" t="s">
        <v>266</v>
      </c>
      <c r="C25" s="15" t="s">
        <v>179</v>
      </c>
      <c r="D25" s="15" t="s">
        <v>180</v>
      </c>
      <c r="E25" s="15" t="s">
        <v>181</v>
      </c>
      <c r="F25" s="78" t="s">
        <v>18</v>
      </c>
      <c r="G25" s="78"/>
      <c r="H25" s="16">
        <v>200</v>
      </c>
      <c r="I25" s="22">
        <v>0</v>
      </c>
      <c r="J25" s="63">
        <v>0</v>
      </c>
    </row>
    <row r="26" spans="2:10" ht="53.25" customHeight="1">
      <c r="B26" s="18" t="s">
        <v>20</v>
      </c>
      <c r="C26" s="15" t="s">
        <v>179</v>
      </c>
      <c r="D26" s="15" t="s">
        <v>180</v>
      </c>
      <c r="E26" s="15" t="s">
        <v>181</v>
      </c>
      <c r="F26" s="78" t="s">
        <v>18</v>
      </c>
      <c r="G26" s="78"/>
      <c r="H26" s="16">
        <v>300</v>
      </c>
      <c r="I26" s="22">
        <v>0</v>
      </c>
      <c r="J26" s="63">
        <v>0</v>
      </c>
    </row>
    <row r="27" spans="2:10" ht="53.25" customHeight="1">
      <c r="B27" s="18" t="s">
        <v>43</v>
      </c>
      <c r="C27" s="15" t="s">
        <v>179</v>
      </c>
      <c r="D27" s="15" t="s">
        <v>180</v>
      </c>
      <c r="E27" s="15" t="s">
        <v>181</v>
      </c>
      <c r="F27" s="78" t="s">
        <v>18</v>
      </c>
      <c r="G27" s="78"/>
      <c r="H27" s="16">
        <v>600</v>
      </c>
      <c r="I27" s="22">
        <v>0</v>
      </c>
      <c r="J27" s="63">
        <v>0</v>
      </c>
    </row>
    <row r="28" spans="2:10" ht="54.75" customHeight="1">
      <c r="B28" s="18" t="s">
        <v>21</v>
      </c>
      <c r="C28" s="15" t="s">
        <v>179</v>
      </c>
      <c r="D28" s="15" t="s">
        <v>180</v>
      </c>
      <c r="E28" s="15" t="s">
        <v>181</v>
      </c>
      <c r="F28" s="78" t="s">
        <v>22</v>
      </c>
      <c r="G28" s="78"/>
      <c r="H28" s="16"/>
      <c r="I28" s="22">
        <f>SUM(I29:I30)</f>
        <v>0</v>
      </c>
      <c r="J28" s="63">
        <f t="shared" ref="J28" si="5">SUM(J29:J30)</f>
        <v>0</v>
      </c>
    </row>
    <row r="29" spans="2:10" ht="82.5" customHeight="1">
      <c r="B29" s="18" t="s">
        <v>23</v>
      </c>
      <c r="C29" s="15" t="s">
        <v>179</v>
      </c>
      <c r="D29" s="15" t="s">
        <v>180</v>
      </c>
      <c r="E29" s="15" t="s">
        <v>181</v>
      </c>
      <c r="F29" s="78" t="s">
        <v>22</v>
      </c>
      <c r="G29" s="78"/>
      <c r="H29" s="16">
        <v>100</v>
      </c>
      <c r="I29" s="22">
        <v>0</v>
      </c>
      <c r="J29" s="63">
        <v>0</v>
      </c>
    </row>
    <row r="30" spans="2:10" ht="53.25" customHeight="1">
      <c r="B30" s="20" t="s">
        <v>43</v>
      </c>
      <c r="C30" s="15" t="s">
        <v>179</v>
      </c>
      <c r="D30" s="15" t="s">
        <v>180</v>
      </c>
      <c r="E30" s="15" t="s">
        <v>181</v>
      </c>
      <c r="F30" s="78" t="s">
        <v>22</v>
      </c>
      <c r="G30" s="78"/>
      <c r="H30" s="16">
        <v>600</v>
      </c>
      <c r="I30" s="22">
        <v>0</v>
      </c>
      <c r="J30" s="63">
        <v>0</v>
      </c>
    </row>
    <row r="31" spans="2:10" ht="35.25" customHeight="1">
      <c r="B31" s="43" t="s">
        <v>336</v>
      </c>
      <c r="C31" s="15" t="s">
        <v>179</v>
      </c>
      <c r="D31" s="15" t="s">
        <v>180</v>
      </c>
      <c r="E31" s="15" t="s">
        <v>181</v>
      </c>
      <c r="F31" s="68" t="s">
        <v>24</v>
      </c>
      <c r="G31" s="69"/>
      <c r="H31" s="16"/>
      <c r="I31" s="22">
        <f>I32</f>
        <v>0</v>
      </c>
      <c r="J31" s="63">
        <f t="shared" ref="J31" si="6">J32</f>
        <v>0</v>
      </c>
    </row>
    <row r="32" spans="2:10" ht="33" customHeight="1">
      <c r="B32" s="18" t="s">
        <v>266</v>
      </c>
      <c r="C32" s="15" t="s">
        <v>179</v>
      </c>
      <c r="D32" s="15" t="s">
        <v>180</v>
      </c>
      <c r="E32" s="15" t="s">
        <v>181</v>
      </c>
      <c r="F32" s="68" t="s">
        <v>24</v>
      </c>
      <c r="G32" s="69"/>
      <c r="H32" s="16">
        <v>200</v>
      </c>
      <c r="I32" s="22">
        <v>0</v>
      </c>
      <c r="J32" s="63">
        <v>0</v>
      </c>
    </row>
    <row r="33" spans="2:13" ht="15.75">
      <c r="B33" s="13" t="s">
        <v>26</v>
      </c>
      <c r="C33" s="14" t="s">
        <v>179</v>
      </c>
      <c r="D33" s="14" t="s">
        <v>180</v>
      </c>
      <c r="E33" s="14" t="s">
        <v>182</v>
      </c>
      <c r="F33" s="79"/>
      <c r="G33" s="79"/>
      <c r="H33" s="17"/>
      <c r="I33" s="30">
        <f>I34</f>
        <v>148412.9</v>
      </c>
      <c r="J33" s="30">
        <f t="shared" ref="J33:J34" si="7">J34</f>
        <v>151725.70000000001</v>
      </c>
    </row>
    <row r="34" spans="2:13" ht="52.5" customHeight="1">
      <c r="B34" s="43" t="s">
        <v>9</v>
      </c>
      <c r="C34" s="15" t="s">
        <v>179</v>
      </c>
      <c r="D34" s="15" t="s">
        <v>180</v>
      </c>
      <c r="E34" s="15" t="s">
        <v>182</v>
      </c>
      <c r="F34" s="78" t="s">
        <v>27</v>
      </c>
      <c r="G34" s="78"/>
      <c r="H34" s="16"/>
      <c r="I34" s="22">
        <f>I35</f>
        <v>148412.9</v>
      </c>
      <c r="J34" s="63">
        <f t="shared" si="7"/>
        <v>151725.70000000001</v>
      </c>
    </row>
    <row r="35" spans="2:13" ht="78.75" customHeight="1">
      <c r="B35" s="19" t="s">
        <v>257</v>
      </c>
      <c r="C35" s="15" t="s">
        <v>179</v>
      </c>
      <c r="D35" s="15" t="s">
        <v>180</v>
      </c>
      <c r="E35" s="15" t="s">
        <v>182</v>
      </c>
      <c r="F35" s="78" t="s">
        <v>28</v>
      </c>
      <c r="G35" s="78"/>
      <c r="H35" s="16"/>
      <c r="I35" s="22">
        <f>I36+I39+I42+I45+I51+I56+I61+I66</f>
        <v>148412.9</v>
      </c>
      <c r="J35" s="63">
        <f>J36+J39+J42+J45+J51+J56+J61+J66+J63</f>
        <v>151725.70000000001</v>
      </c>
      <c r="M35" s="54"/>
    </row>
    <row r="36" spans="2:13" ht="49.5" customHeight="1">
      <c r="B36" s="18" t="s">
        <v>40</v>
      </c>
      <c r="C36" s="15" t="s">
        <v>179</v>
      </c>
      <c r="D36" s="15" t="s">
        <v>180</v>
      </c>
      <c r="E36" s="15" t="s">
        <v>182</v>
      </c>
      <c r="F36" s="78" t="s">
        <v>337</v>
      </c>
      <c r="G36" s="78"/>
      <c r="H36" s="16"/>
      <c r="I36" s="22">
        <f>I37+I38</f>
        <v>0</v>
      </c>
      <c r="J36" s="63">
        <f t="shared" ref="J36" si="8">J37+J38</f>
        <v>0</v>
      </c>
    </row>
    <row r="37" spans="2:13" ht="41.25" customHeight="1">
      <c r="B37" s="18" t="s">
        <v>266</v>
      </c>
      <c r="C37" s="15" t="s">
        <v>179</v>
      </c>
      <c r="D37" s="15" t="s">
        <v>180</v>
      </c>
      <c r="E37" s="15" t="s">
        <v>182</v>
      </c>
      <c r="F37" s="78" t="s">
        <v>337</v>
      </c>
      <c r="G37" s="78"/>
      <c r="H37" s="16">
        <v>200</v>
      </c>
      <c r="I37" s="22">
        <v>0</v>
      </c>
      <c r="J37" s="63">
        <v>0</v>
      </c>
    </row>
    <row r="38" spans="2:13" ht="23.25" customHeight="1">
      <c r="B38" s="18" t="s">
        <v>33</v>
      </c>
      <c r="C38" s="15" t="s">
        <v>179</v>
      </c>
      <c r="D38" s="15" t="s">
        <v>180</v>
      </c>
      <c r="E38" s="15" t="s">
        <v>182</v>
      </c>
      <c r="F38" s="78" t="s">
        <v>337</v>
      </c>
      <c r="G38" s="78"/>
      <c r="H38" s="16">
        <v>600</v>
      </c>
      <c r="I38" s="22">
        <v>0</v>
      </c>
      <c r="J38" s="63">
        <v>0</v>
      </c>
    </row>
    <row r="39" spans="2:13" ht="66" customHeight="1">
      <c r="B39" s="19" t="s">
        <v>262</v>
      </c>
      <c r="C39" s="15" t="s">
        <v>179</v>
      </c>
      <c r="D39" s="15" t="s">
        <v>180</v>
      </c>
      <c r="E39" s="15" t="s">
        <v>182</v>
      </c>
      <c r="F39" s="68" t="s">
        <v>260</v>
      </c>
      <c r="G39" s="69"/>
      <c r="H39" s="16"/>
      <c r="I39" s="22">
        <f>I40+I41</f>
        <v>11620</v>
      </c>
      <c r="J39" s="63">
        <f t="shared" ref="J39" si="9">J40+J41</f>
        <v>12034</v>
      </c>
    </row>
    <row r="40" spans="2:13" ht="78.75">
      <c r="B40" s="18" t="s">
        <v>23</v>
      </c>
      <c r="C40" s="15" t="s">
        <v>179</v>
      </c>
      <c r="D40" s="15" t="s">
        <v>180</v>
      </c>
      <c r="E40" s="15" t="s">
        <v>182</v>
      </c>
      <c r="F40" s="68" t="s">
        <v>260</v>
      </c>
      <c r="G40" s="69"/>
      <c r="H40" s="16">
        <v>100</v>
      </c>
      <c r="I40" s="22">
        <v>11620</v>
      </c>
      <c r="J40" s="63">
        <v>12034</v>
      </c>
    </row>
    <row r="41" spans="2:13" ht="18.75" customHeight="1">
      <c r="B41" s="18" t="s">
        <v>33</v>
      </c>
      <c r="C41" s="15" t="s">
        <v>179</v>
      </c>
      <c r="D41" s="15" t="s">
        <v>180</v>
      </c>
      <c r="E41" s="15" t="s">
        <v>182</v>
      </c>
      <c r="F41" s="68" t="s">
        <v>260</v>
      </c>
      <c r="G41" s="69"/>
      <c r="H41" s="16">
        <v>600</v>
      </c>
      <c r="I41" s="22">
        <v>0</v>
      </c>
      <c r="J41" s="63">
        <v>0</v>
      </c>
    </row>
    <row r="42" spans="2:13" ht="68.25" customHeight="1">
      <c r="B42" s="19" t="s">
        <v>263</v>
      </c>
      <c r="C42" s="15" t="s">
        <v>179</v>
      </c>
      <c r="D42" s="15" t="s">
        <v>180</v>
      </c>
      <c r="E42" s="15" t="s">
        <v>182</v>
      </c>
      <c r="F42" s="68" t="s">
        <v>261</v>
      </c>
      <c r="G42" s="69"/>
      <c r="H42" s="16"/>
      <c r="I42" s="22">
        <f>I43+I44</f>
        <v>4625.3</v>
      </c>
      <c r="J42" s="63">
        <f t="shared" ref="J42" si="10">J43+J44</f>
        <v>4765.1000000000004</v>
      </c>
    </row>
    <row r="43" spans="2:13" ht="31.5">
      <c r="B43" s="18" t="s">
        <v>36</v>
      </c>
      <c r="C43" s="15" t="s">
        <v>179</v>
      </c>
      <c r="D43" s="15" t="s">
        <v>180</v>
      </c>
      <c r="E43" s="15" t="s">
        <v>182</v>
      </c>
      <c r="F43" s="68" t="s">
        <v>261</v>
      </c>
      <c r="G43" s="69"/>
      <c r="H43" s="16">
        <v>200</v>
      </c>
      <c r="I43" s="22">
        <v>4625.3</v>
      </c>
      <c r="J43" s="63">
        <v>4765.1000000000004</v>
      </c>
    </row>
    <row r="44" spans="2:13" ht="50.25" customHeight="1">
      <c r="B44" s="20" t="s">
        <v>43</v>
      </c>
      <c r="C44" s="15" t="s">
        <v>179</v>
      </c>
      <c r="D44" s="15" t="s">
        <v>180</v>
      </c>
      <c r="E44" s="15" t="s">
        <v>182</v>
      </c>
      <c r="F44" s="68" t="s">
        <v>261</v>
      </c>
      <c r="G44" s="69"/>
      <c r="H44" s="16">
        <v>600</v>
      </c>
      <c r="I44" s="22">
        <v>0</v>
      </c>
      <c r="J44" s="63">
        <v>0</v>
      </c>
    </row>
    <row r="45" spans="2:13" ht="39.75" customHeight="1">
      <c r="B45" s="18" t="s">
        <v>34</v>
      </c>
      <c r="C45" s="15" t="s">
        <v>179</v>
      </c>
      <c r="D45" s="15" t="s">
        <v>180</v>
      </c>
      <c r="E45" s="15" t="s">
        <v>182</v>
      </c>
      <c r="F45" s="78" t="s">
        <v>35</v>
      </c>
      <c r="G45" s="78"/>
      <c r="H45" s="16"/>
      <c r="I45" s="22">
        <f>I46+I47+I49+I50+I48</f>
        <v>25365.600000000002</v>
      </c>
      <c r="J45" s="63">
        <f t="shared" ref="J45" si="11">J46+J47+J49+J50+J48</f>
        <v>27624.600000000002</v>
      </c>
    </row>
    <row r="46" spans="2:13" ht="78.75">
      <c r="B46" s="18" t="s">
        <v>13</v>
      </c>
      <c r="C46" s="15" t="s">
        <v>179</v>
      </c>
      <c r="D46" s="15" t="s">
        <v>180</v>
      </c>
      <c r="E46" s="15" t="s">
        <v>182</v>
      </c>
      <c r="F46" s="78" t="s">
        <v>35</v>
      </c>
      <c r="G46" s="78"/>
      <c r="H46" s="16">
        <v>100</v>
      </c>
      <c r="I46" s="22">
        <v>155</v>
      </c>
      <c r="J46" s="63">
        <v>155</v>
      </c>
    </row>
    <row r="47" spans="2:13" ht="52.5" customHeight="1">
      <c r="B47" s="18" t="s">
        <v>266</v>
      </c>
      <c r="C47" s="15" t="s">
        <v>179</v>
      </c>
      <c r="D47" s="15" t="s">
        <v>180</v>
      </c>
      <c r="E47" s="15" t="s">
        <v>182</v>
      </c>
      <c r="F47" s="78" t="s">
        <v>35</v>
      </c>
      <c r="G47" s="78"/>
      <c r="H47" s="16">
        <v>200</v>
      </c>
      <c r="I47" s="22">
        <v>21008.400000000001</v>
      </c>
      <c r="J47" s="63">
        <v>23267.4</v>
      </c>
    </row>
    <row r="48" spans="2:13" ht="35.25" customHeight="1">
      <c r="B48" s="18" t="s">
        <v>20</v>
      </c>
      <c r="C48" s="15" t="s">
        <v>179</v>
      </c>
      <c r="D48" s="15" t="s">
        <v>180</v>
      </c>
      <c r="E48" s="15" t="s">
        <v>182</v>
      </c>
      <c r="F48" s="78" t="s">
        <v>35</v>
      </c>
      <c r="G48" s="78"/>
      <c r="H48" s="16">
        <v>300</v>
      </c>
      <c r="I48" s="22">
        <v>0</v>
      </c>
      <c r="J48" s="63">
        <v>0</v>
      </c>
    </row>
    <row r="49" spans="2:10" ht="51.75" customHeight="1">
      <c r="B49" s="20" t="s">
        <v>43</v>
      </c>
      <c r="C49" s="15" t="s">
        <v>179</v>
      </c>
      <c r="D49" s="15" t="s">
        <v>180</v>
      </c>
      <c r="E49" s="15" t="s">
        <v>182</v>
      </c>
      <c r="F49" s="78" t="s">
        <v>35</v>
      </c>
      <c r="G49" s="78"/>
      <c r="H49" s="16">
        <v>600</v>
      </c>
      <c r="I49" s="22">
        <v>3268.2</v>
      </c>
      <c r="J49" s="63">
        <v>3268.2</v>
      </c>
    </row>
    <row r="50" spans="2:10" ht="21" customHeight="1">
      <c r="B50" s="18" t="s">
        <v>253</v>
      </c>
      <c r="C50" s="15" t="s">
        <v>179</v>
      </c>
      <c r="D50" s="15" t="s">
        <v>180</v>
      </c>
      <c r="E50" s="15" t="s">
        <v>182</v>
      </c>
      <c r="F50" s="78" t="s">
        <v>35</v>
      </c>
      <c r="G50" s="78"/>
      <c r="H50" s="16">
        <v>800</v>
      </c>
      <c r="I50" s="22">
        <v>934</v>
      </c>
      <c r="J50" s="63">
        <v>934</v>
      </c>
    </row>
    <row r="51" spans="2:10" ht="141" customHeight="1">
      <c r="B51" s="18" t="s">
        <v>29</v>
      </c>
      <c r="C51" s="15" t="s">
        <v>179</v>
      </c>
      <c r="D51" s="15" t="s">
        <v>180</v>
      </c>
      <c r="E51" s="15" t="s">
        <v>182</v>
      </c>
      <c r="F51" s="78" t="s">
        <v>30</v>
      </c>
      <c r="G51" s="78"/>
      <c r="H51" s="16"/>
      <c r="I51" s="22">
        <f>I52+I53+I54+I55</f>
        <v>105048</v>
      </c>
      <c r="J51" s="63">
        <f t="shared" ref="J51" si="12">J52+J53+J54+J55</f>
        <v>105048</v>
      </c>
    </row>
    <row r="52" spans="2:10" ht="108.75" customHeight="1">
      <c r="B52" s="18" t="s">
        <v>13</v>
      </c>
      <c r="C52" s="15" t="s">
        <v>179</v>
      </c>
      <c r="D52" s="15" t="s">
        <v>180</v>
      </c>
      <c r="E52" s="15" t="s">
        <v>182</v>
      </c>
      <c r="F52" s="78" t="s">
        <v>30</v>
      </c>
      <c r="G52" s="78"/>
      <c r="H52" s="16">
        <v>100</v>
      </c>
      <c r="I52" s="22">
        <v>105048</v>
      </c>
      <c r="J52" s="63">
        <v>105048</v>
      </c>
    </row>
    <row r="53" spans="2:10" ht="51" customHeight="1">
      <c r="B53" s="18" t="s">
        <v>267</v>
      </c>
      <c r="C53" s="15" t="s">
        <v>179</v>
      </c>
      <c r="D53" s="15" t="s">
        <v>180</v>
      </c>
      <c r="E53" s="15" t="s">
        <v>182</v>
      </c>
      <c r="F53" s="78" t="s">
        <v>30</v>
      </c>
      <c r="G53" s="78"/>
      <c r="H53" s="16">
        <v>200</v>
      </c>
      <c r="I53" s="22">
        <v>0</v>
      </c>
      <c r="J53" s="63">
        <v>0</v>
      </c>
    </row>
    <row r="54" spans="2:10" ht="31.5">
      <c r="B54" s="18" t="s">
        <v>20</v>
      </c>
      <c r="C54" s="15" t="s">
        <v>179</v>
      </c>
      <c r="D54" s="15" t="s">
        <v>180</v>
      </c>
      <c r="E54" s="15" t="s">
        <v>182</v>
      </c>
      <c r="F54" s="78" t="s">
        <v>30</v>
      </c>
      <c r="G54" s="78"/>
      <c r="H54" s="16">
        <v>300</v>
      </c>
      <c r="I54" s="22">
        <v>0</v>
      </c>
      <c r="J54" s="63">
        <v>0</v>
      </c>
    </row>
    <row r="55" spans="2:10" ht="54.75" customHeight="1">
      <c r="B55" s="20" t="s">
        <v>43</v>
      </c>
      <c r="C55" s="15" t="s">
        <v>179</v>
      </c>
      <c r="D55" s="15" t="s">
        <v>180</v>
      </c>
      <c r="E55" s="15" t="s">
        <v>182</v>
      </c>
      <c r="F55" s="78" t="s">
        <v>30</v>
      </c>
      <c r="G55" s="78"/>
      <c r="H55" s="16">
        <v>600</v>
      </c>
      <c r="I55" s="22">
        <v>0</v>
      </c>
      <c r="J55" s="63">
        <v>0</v>
      </c>
    </row>
    <row r="56" spans="2:10" ht="69" customHeight="1">
      <c r="B56" s="18" t="s">
        <v>31</v>
      </c>
      <c r="C56" s="15" t="s">
        <v>179</v>
      </c>
      <c r="D56" s="15" t="s">
        <v>180</v>
      </c>
      <c r="E56" s="15" t="s">
        <v>182</v>
      </c>
      <c r="F56" s="78" t="s">
        <v>32</v>
      </c>
      <c r="G56" s="78"/>
      <c r="H56" s="16"/>
      <c r="I56" s="22">
        <f>I57+I58</f>
        <v>754</v>
      </c>
      <c r="J56" s="63">
        <f t="shared" ref="J56" si="13">J57+J58</f>
        <v>754</v>
      </c>
    </row>
    <row r="57" spans="2:10" ht="48.75" customHeight="1">
      <c r="B57" s="64" t="s">
        <v>267</v>
      </c>
      <c r="C57" s="15" t="s">
        <v>179</v>
      </c>
      <c r="D57" s="15" t="s">
        <v>180</v>
      </c>
      <c r="E57" s="15" t="s">
        <v>182</v>
      </c>
      <c r="F57" s="78" t="s">
        <v>32</v>
      </c>
      <c r="G57" s="78"/>
      <c r="H57" s="16">
        <v>200</v>
      </c>
      <c r="I57" s="22">
        <v>754</v>
      </c>
      <c r="J57" s="63">
        <v>754</v>
      </c>
    </row>
    <row r="58" spans="2:10" ht="48.75" customHeight="1">
      <c r="B58" s="20" t="s">
        <v>43</v>
      </c>
      <c r="C58" s="15" t="s">
        <v>179</v>
      </c>
      <c r="D58" s="15" t="s">
        <v>180</v>
      </c>
      <c r="E58" s="15" t="s">
        <v>182</v>
      </c>
      <c r="F58" s="78" t="s">
        <v>32</v>
      </c>
      <c r="G58" s="78"/>
      <c r="H58" s="16">
        <v>600</v>
      </c>
      <c r="I58" s="22">
        <v>0</v>
      </c>
      <c r="J58" s="63">
        <v>0</v>
      </c>
    </row>
    <row r="59" spans="2:10" ht="39.75" hidden="1" customHeight="1">
      <c r="B59" s="18" t="s">
        <v>21</v>
      </c>
      <c r="C59" s="15" t="s">
        <v>179</v>
      </c>
      <c r="D59" s="15" t="s">
        <v>180</v>
      </c>
      <c r="E59" s="15" t="s">
        <v>182</v>
      </c>
      <c r="F59" s="78" t="s">
        <v>38</v>
      </c>
      <c r="G59" s="78"/>
      <c r="H59" s="16"/>
      <c r="I59" s="22"/>
      <c r="J59" s="63"/>
    </row>
    <row r="60" spans="2:10" ht="13.5" hidden="1" customHeight="1">
      <c r="B60" s="18" t="s">
        <v>23</v>
      </c>
      <c r="C60" s="15" t="s">
        <v>179</v>
      </c>
      <c r="D60" s="15" t="s">
        <v>180</v>
      </c>
      <c r="E60" s="15" t="s">
        <v>182</v>
      </c>
      <c r="F60" s="78" t="s">
        <v>38</v>
      </c>
      <c r="G60" s="78"/>
      <c r="H60" s="16">
        <v>100</v>
      </c>
      <c r="I60" s="60"/>
      <c r="J60" s="60"/>
    </row>
    <row r="61" spans="2:10" ht="47.25">
      <c r="B61" s="18" t="s">
        <v>21</v>
      </c>
      <c r="C61" s="15" t="s">
        <v>179</v>
      </c>
      <c r="D61" s="15" t="s">
        <v>180</v>
      </c>
      <c r="E61" s="15" t="s">
        <v>182</v>
      </c>
      <c r="F61" s="78" t="s">
        <v>38</v>
      </c>
      <c r="G61" s="78"/>
      <c r="H61" s="16"/>
      <c r="I61" s="22">
        <f>I62</f>
        <v>0</v>
      </c>
      <c r="J61" s="63">
        <f t="shared" ref="J61" si="14">J62</f>
        <v>0</v>
      </c>
    </row>
    <row r="62" spans="2:10" ht="78.75">
      <c r="B62" s="18" t="s">
        <v>23</v>
      </c>
      <c r="C62" s="15" t="s">
        <v>179</v>
      </c>
      <c r="D62" s="15" t="s">
        <v>180</v>
      </c>
      <c r="E62" s="15" t="s">
        <v>182</v>
      </c>
      <c r="F62" s="78" t="s">
        <v>38</v>
      </c>
      <c r="G62" s="78"/>
      <c r="H62" s="23">
        <v>100</v>
      </c>
      <c r="I62" s="22">
        <v>0</v>
      </c>
      <c r="J62" s="63">
        <v>0</v>
      </c>
    </row>
    <row r="63" spans="2:10" ht="31.5">
      <c r="B63" s="64" t="s">
        <v>361</v>
      </c>
      <c r="C63" s="65" t="s">
        <v>179</v>
      </c>
      <c r="D63" s="65" t="s">
        <v>180</v>
      </c>
      <c r="E63" s="65" t="s">
        <v>182</v>
      </c>
      <c r="F63" s="68" t="s">
        <v>359</v>
      </c>
      <c r="G63" s="69"/>
      <c r="H63" s="67"/>
      <c r="I63" s="63">
        <f>I64</f>
        <v>0</v>
      </c>
      <c r="J63" s="63">
        <f>J64</f>
        <v>500</v>
      </c>
    </row>
    <row r="64" spans="2:10" ht="63">
      <c r="B64" s="64" t="s">
        <v>357</v>
      </c>
      <c r="C64" s="65" t="s">
        <v>179</v>
      </c>
      <c r="D64" s="65" t="s">
        <v>180</v>
      </c>
      <c r="E64" s="65" t="s">
        <v>182</v>
      </c>
      <c r="F64" s="68" t="s">
        <v>358</v>
      </c>
      <c r="G64" s="69"/>
      <c r="H64" s="67"/>
      <c r="I64" s="63">
        <f>I65</f>
        <v>0</v>
      </c>
      <c r="J64" s="63">
        <f>J65</f>
        <v>500</v>
      </c>
    </row>
    <row r="65" spans="2:10" ht="31.5">
      <c r="B65" s="64" t="s">
        <v>267</v>
      </c>
      <c r="C65" s="65" t="s">
        <v>179</v>
      </c>
      <c r="D65" s="65" t="s">
        <v>180</v>
      </c>
      <c r="E65" s="65" t="s">
        <v>182</v>
      </c>
      <c r="F65" s="68" t="s">
        <v>360</v>
      </c>
      <c r="G65" s="69"/>
      <c r="H65" s="67">
        <v>200</v>
      </c>
      <c r="I65" s="63">
        <v>0</v>
      </c>
      <c r="J65" s="63">
        <v>500</v>
      </c>
    </row>
    <row r="66" spans="2:10" ht="67.5" customHeight="1">
      <c r="B66" s="18" t="s">
        <v>252</v>
      </c>
      <c r="C66" s="15" t="s">
        <v>179</v>
      </c>
      <c r="D66" s="15" t="s">
        <v>180</v>
      </c>
      <c r="E66" s="15" t="s">
        <v>182</v>
      </c>
      <c r="F66" s="68" t="s">
        <v>39</v>
      </c>
      <c r="G66" s="69"/>
      <c r="H66" s="16"/>
      <c r="I66" s="22">
        <f>I67</f>
        <v>1000</v>
      </c>
      <c r="J66" s="63">
        <f t="shared" ref="J66" si="15">J67</f>
        <v>1000</v>
      </c>
    </row>
    <row r="67" spans="2:10" ht="36.75" customHeight="1">
      <c r="B67" s="18" t="s">
        <v>294</v>
      </c>
      <c r="C67" s="15" t="s">
        <v>179</v>
      </c>
      <c r="D67" s="15" t="s">
        <v>180</v>
      </c>
      <c r="E67" s="15" t="s">
        <v>182</v>
      </c>
      <c r="F67" s="68" t="s">
        <v>292</v>
      </c>
      <c r="G67" s="69"/>
      <c r="H67" s="16"/>
      <c r="I67" s="22">
        <f>I68+I69</f>
        <v>1000</v>
      </c>
      <c r="J67" s="63">
        <f t="shared" ref="J67" si="16">J68+J69</f>
        <v>1000</v>
      </c>
    </row>
    <row r="68" spans="2:10" ht="24" customHeight="1">
      <c r="B68" s="18" t="s">
        <v>293</v>
      </c>
      <c r="C68" s="15" t="s">
        <v>179</v>
      </c>
      <c r="D68" s="15" t="s">
        <v>180</v>
      </c>
      <c r="E68" s="15" t="s">
        <v>182</v>
      </c>
      <c r="F68" s="68" t="s">
        <v>292</v>
      </c>
      <c r="G68" s="69"/>
      <c r="H68" s="16">
        <v>200</v>
      </c>
      <c r="I68" s="22">
        <v>1000</v>
      </c>
      <c r="J68" s="63">
        <v>1000</v>
      </c>
    </row>
    <row r="69" spans="2:10" ht="53.25" customHeight="1">
      <c r="B69" s="20" t="s">
        <v>43</v>
      </c>
      <c r="C69" s="15" t="s">
        <v>179</v>
      </c>
      <c r="D69" s="15" t="s">
        <v>180</v>
      </c>
      <c r="E69" s="15" t="s">
        <v>182</v>
      </c>
      <c r="F69" s="68" t="s">
        <v>292</v>
      </c>
      <c r="G69" s="69"/>
      <c r="H69" s="16">
        <v>600</v>
      </c>
      <c r="I69" s="22">
        <v>0</v>
      </c>
      <c r="J69" s="63">
        <v>0</v>
      </c>
    </row>
    <row r="70" spans="2:10" ht="23.25" customHeight="1">
      <c r="B70" s="13" t="s">
        <v>311</v>
      </c>
      <c r="C70" s="14" t="s">
        <v>179</v>
      </c>
      <c r="D70" s="14" t="s">
        <v>180</v>
      </c>
      <c r="E70" s="14" t="s">
        <v>183</v>
      </c>
      <c r="F70" s="79"/>
      <c r="G70" s="79"/>
      <c r="H70" s="17"/>
      <c r="I70" s="30">
        <f>I71</f>
        <v>2261</v>
      </c>
      <c r="J70" s="30">
        <f t="shared" ref="J70:J71" si="17">J71</f>
        <v>2261</v>
      </c>
    </row>
    <row r="71" spans="2:10" ht="53.25" customHeight="1">
      <c r="B71" s="43" t="s">
        <v>9</v>
      </c>
      <c r="C71" s="15" t="s">
        <v>179</v>
      </c>
      <c r="D71" s="15" t="s">
        <v>180</v>
      </c>
      <c r="E71" s="15" t="s">
        <v>183</v>
      </c>
      <c r="F71" s="78" t="s">
        <v>338</v>
      </c>
      <c r="G71" s="78"/>
      <c r="H71" s="16"/>
      <c r="I71" s="22">
        <f>I72</f>
        <v>2261</v>
      </c>
      <c r="J71" s="63">
        <f t="shared" si="17"/>
        <v>2261</v>
      </c>
    </row>
    <row r="72" spans="2:10" ht="102" customHeight="1">
      <c r="B72" s="43" t="s">
        <v>312</v>
      </c>
      <c r="C72" s="15" t="s">
        <v>179</v>
      </c>
      <c r="D72" s="15" t="s">
        <v>180</v>
      </c>
      <c r="E72" s="15" t="s">
        <v>183</v>
      </c>
      <c r="F72" s="78" t="s">
        <v>41</v>
      </c>
      <c r="G72" s="78"/>
      <c r="H72" s="16"/>
      <c r="I72" s="22">
        <f>I73+I75+I77</f>
        <v>2261</v>
      </c>
      <c r="J72" s="63">
        <f t="shared" ref="J72" si="18">J73+J75+J77</f>
        <v>2261</v>
      </c>
    </row>
    <row r="73" spans="2:10" ht="51.75" customHeight="1">
      <c r="B73" s="18" t="s">
        <v>40</v>
      </c>
      <c r="C73" s="15" t="s">
        <v>179</v>
      </c>
      <c r="D73" s="15" t="s">
        <v>180</v>
      </c>
      <c r="E73" s="15" t="s">
        <v>183</v>
      </c>
      <c r="F73" s="78" t="s">
        <v>339</v>
      </c>
      <c r="G73" s="78"/>
      <c r="H73" s="16"/>
      <c r="I73" s="22">
        <f>I74</f>
        <v>0</v>
      </c>
      <c r="J73" s="63">
        <f t="shared" ref="J73" si="19">J74</f>
        <v>0</v>
      </c>
    </row>
    <row r="74" spans="2:10" ht="46.5" customHeight="1">
      <c r="B74" s="20" t="s">
        <v>43</v>
      </c>
      <c r="C74" s="15" t="s">
        <v>179</v>
      </c>
      <c r="D74" s="15" t="s">
        <v>180</v>
      </c>
      <c r="E74" s="15" t="s">
        <v>183</v>
      </c>
      <c r="F74" s="78" t="s">
        <v>339</v>
      </c>
      <c r="G74" s="78"/>
      <c r="H74" s="16">
        <v>600</v>
      </c>
      <c r="I74" s="22">
        <v>0</v>
      </c>
      <c r="J74" s="63">
        <v>0</v>
      </c>
    </row>
    <row r="75" spans="2:10" ht="39" customHeight="1">
      <c r="B75" s="18" t="s">
        <v>258</v>
      </c>
      <c r="C75" s="15" t="s">
        <v>179</v>
      </c>
      <c r="D75" s="15" t="s">
        <v>180</v>
      </c>
      <c r="E75" s="15" t="s">
        <v>183</v>
      </c>
      <c r="F75" s="78" t="s">
        <v>42</v>
      </c>
      <c r="G75" s="78"/>
      <c r="H75" s="16"/>
      <c r="I75" s="22">
        <f>I76</f>
        <v>2261</v>
      </c>
      <c r="J75" s="63">
        <f t="shared" ref="J75" si="20">J76</f>
        <v>2261</v>
      </c>
    </row>
    <row r="76" spans="2:10" ht="47.25">
      <c r="B76" s="18" t="s">
        <v>43</v>
      </c>
      <c r="C76" s="15" t="s">
        <v>179</v>
      </c>
      <c r="D76" s="15" t="s">
        <v>180</v>
      </c>
      <c r="E76" s="15" t="s">
        <v>183</v>
      </c>
      <c r="F76" s="78" t="s">
        <v>42</v>
      </c>
      <c r="G76" s="78"/>
      <c r="H76" s="16">
        <v>600</v>
      </c>
      <c r="I76" s="22">
        <v>2261</v>
      </c>
      <c r="J76" s="63">
        <v>2261</v>
      </c>
    </row>
    <row r="77" spans="2:10" ht="47.25">
      <c r="B77" s="18" t="s">
        <v>21</v>
      </c>
      <c r="C77" s="15" t="s">
        <v>179</v>
      </c>
      <c r="D77" s="15" t="s">
        <v>180</v>
      </c>
      <c r="E77" s="15" t="s">
        <v>183</v>
      </c>
      <c r="F77" s="78" t="s">
        <v>44</v>
      </c>
      <c r="G77" s="78"/>
      <c r="H77" s="16"/>
      <c r="I77" s="59">
        <f>I78</f>
        <v>0</v>
      </c>
      <c r="J77" s="66">
        <f t="shared" ref="J77" si="21">J78</f>
        <v>0</v>
      </c>
    </row>
    <row r="78" spans="2:10" ht="47.25">
      <c r="B78" s="18" t="s">
        <v>43</v>
      </c>
      <c r="C78" s="15" t="s">
        <v>179</v>
      </c>
      <c r="D78" s="15" t="s">
        <v>180</v>
      </c>
      <c r="E78" s="15" t="s">
        <v>183</v>
      </c>
      <c r="F78" s="78" t="s">
        <v>44</v>
      </c>
      <c r="G78" s="78"/>
      <c r="H78" s="16">
        <v>600</v>
      </c>
      <c r="I78" s="22">
        <v>0</v>
      </c>
      <c r="J78" s="63">
        <v>0</v>
      </c>
    </row>
    <row r="79" spans="2:10" ht="15.75">
      <c r="B79" s="24" t="s">
        <v>45</v>
      </c>
      <c r="C79" s="14" t="s">
        <v>179</v>
      </c>
      <c r="D79" s="14" t="s">
        <v>180</v>
      </c>
      <c r="E79" s="14" t="s">
        <v>180</v>
      </c>
      <c r="F79" s="79"/>
      <c r="G79" s="79"/>
      <c r="H79" s="17"/>
      <c r="I79" s="30">
        <f>I80</f>
        <v>2090.1999999999998</v>
      </c>
      <c r="J79" s="30">
        <f t="shared" ref="J79:J80" si="22">J80</f>
        <v>2090.1999999999998</v>
      </c>
    </row>
    <row r="80" spans="2:10" ht="47.25">
      <c r="B80" s="25" t="s">
        <v>9</v>
      </c>
      <c r="C80" s="15" t="s">
        <v>179</v>
      </c>
      <c r="D80" s="15" t="s">
        <v>180</v>
      </c>
      <c r="E80" s="15" t="s">
        <v>180</v>
      </c>
      <c r="F80" s="78" t="s">
        <v>27</v>
      </c>
      <c r="G80" s="78"/>
      <c r="H80" s="16"/>
      <c r="I80" s="22">
        <f>I81</f>
        <v>2090.1999999999998</v>
      </c>
      <c r="J80" s="63">
        <f t="shared" si="22"/>
        <v>2090.1999999999998</v>
      </c>
    </row>
    <row r="81" spans="2:10" ht="99.75" customHeight="1">
      <c r="B81" s="25" t="s">
        <v>313</v>
      </c>
      <c r="C81" s="15" t="s">
        <v>179</v>
      </c>
      <c r="D81" s="15" t="s">
        <v>180</v>
      </c>
      <c r="E81" s="15" t="s">
        <v>180</v>
      </c>
      <c r="F81" s="78" t="s">
        <v>41</v>
      </c>
      <c r="G81" s="78"/>
      <c r="H81" s="16"/>
      <c r="I81" s="22">
        <f>I82+I85</f>
        <v>2090.1999999999998</v>
      </c>
      <c r="J81" s="63">
        <f t="shared" ref="J81" si="23">J82+J85</f>
        <v>2090.1999999999998</v>
      </c>
    </row>
    <row r="82" spans="2:10" ht="27" customHeight="1">
      <c r="B82" s="18" t="s">
        <v>47</v>
      </c>
      <c r="C82" s="15" t="s">
        <v>179</v>
      </c>
      <c r="D82" s="15" t="s">
        <v>180</v>
      </c>
      <c r="E82" s="15" t="s">
        <v>180</v>
      </c>
      <c r="F82" s="78" t="s">
        <v>48</v>
      </c>
      <c r="G82" s="78"/>
      <c r="H82" s="26"/>
      <c r="I82" s="22">
        <f>I83+I84</f>
        <v>1614.2</v>
      </c>
      <c r="J82" s="63">
        <f t="shared" ref="J82" si="24">J83+J84</f>
        <v>1614.2</v>
      </c>
    </row>
    <row r="83" spans="2:10" ht="39.75" customHeight="1">
      <c r="B83" s="25" t="s">
        <v>266</v>
      </c>
      <c r="C83" s="15" t="s">
        <v>179</v>
      </c>
      <c r="D83" s="15" t="s">
        <v>180</v>
      </c>
      <c r="E83" s="15" t="s">
        <v>180</v>
      </c>
      <c r="F83" s="78" t="s">
        <v>48</v>
      </c>
      <c r="G83" s="78"/>
      <c r="H83" s="16">
        <v>200</v>
      </c>
      <c r="I83" s="22">
        <v>1614.2</v>
      </c>
      <c r="J83" s="63">
        <v>1614.2</v>
      </c>
    </row>
    <row r="84" spans="2:10" ht="51" customHeight="1">
      <c r="B84" s="25" t="s">
        <v>43</v>
      </c>
      <c r="C84" s="15" t="s">
        <v>179</v>
      </c>
      <c r="D84" s="15" t="s">
        <v>180</v>
      </c>
      <c r="E84" s="15" t="s">
        <v>180</v>
      </c>
      <c r="F84" s="68" t="s">
        <v>48</v>
      </c>
      <c r="G84" s="69"/>
      <c r="H84" s="16">
        <v>600</v>
      </c>
      <c r="I84" s="22">
        <v>0</v>
      </c>
      <c r="J84" s="63">
        <v>0</v>
      </c>
    </row>
    <row r="85" spans="2:10" ht="31.5">
      <c r="B85" s="18" t="s">
        <v>210</v>
      </c>
      <c r="C85" s="15" t="s">
        <v>179</v>
      </c>
      <c r="D85" s="15" t="s">
        <v>180</v>
      </c>
      <c r="E85" s="15" t="s">
        <v>180</v>
      </c>
      <c r="F85" s="78" t="s">
        <v>46</v>
      </c>
      <c r="G85" s="78"/>
      <c r="H85" s="16"/>
      <c r="I85" s="22">
        <f>I86+I88</f>
        <v>476</v>
      </c>
      <c r="J85" s="63">
        <f t="shared" ref="J85" si="25">J86+J88</f>
        <v>476</v>
      </c>
    </row>
    <row r="86" spans="2:10" ht="38.25" customHeight="1">
      <c r="B86" s="18" t="s">
        <v>266</v>
      </c>
      <c r="C86" s="15" t="s">
        <v>179</v>
      </c>
      <c r="D86" s="15" t="s">
        <v>180</v>
      </c>
      <c r="E86" s="15" t="s">
        <v>180</v>
      </c>
      <c r="F86" s="78" t="s">
        <v>46</v>
      </c>
      <c r="G86" s="78"/>
      <c r="H86" s="16">
        <v>200</v>
      </c>
      <c r="I86" s="22">
        <v>476</v>
      </c>
      <c r="J86" s="63">
        <v>476</v>
      </c>
    </row>
    <row r="87" spans="2:10" ht="409.5" hidden="1" customHeight="1">
      <c r="B87" s="18" t="s">
        <v>49</v>
      </c>
      <c r="C87" s="15" t="s">
        <v>179</v>
      </c>
      <c r="D87" s="15" t="s">
        <v>180</v>
      </c>
      <c r="E87" s="15" t="s">
        <v>184</v>
      </c>
      <c r="F87" s="78"/>
      <c r="G87" s="78"/>
      <c r="H87" s="16"/>
      <c r="I87" s="22"/>
      <c r="J87" s="63"/>
    </row>
    <row r="88" spans="2:10" ht="51.75" customHeight="1">
      <c r="B88" s="25" t="s">
        <v>43</v>
      </c>
      <c r="C88" s="15" t="s">
        <v>179</v>
      </c>
      <c r="D88" s="15" t="s">
        <v>180</v>
      </c>
      <c r="E88" s="15" t="s">
        <v>180</v>
      </c>
      <c r="F88" s="78" t="s">
        <v>46</v>
      </c>
      <c r="G88" s="78"/>
      <c r="H88" s="16">
        <v>600</v>
      </c>
      <c r="I88" s="22">
        <v>0</v>
      </c>
      <c r="J88" s="63">
        <v>0</v>
      </c>
    </row>
    <row r="89" spans="2:10" ht="22.5" customHeight="1">
      <c r="B89" s="43" t="s">
        <v>253</v>
      </c>
      <c r="C89" s="44" t="s">
        <v>179</v>
      </c>
      <c r="D89" s="44" t="s">
        <v>180</v>
      </c>
      <c r="E89" s="44" t="s">
        <v>180</v>
      </c>
      <c r="F89" s="68" t="s">
        <v>46</v>
      </c>
      <c r="G89" s="69"/>
      <c r="H89" s="41">
        <v>800</v>
      </c>
      <c r="I89" s="22">
        <v>0</v>
      </c>
      <c r="J89" s="63">
        <v>0</v>
      </c>
    </row>
    <row r="90" spans="2:10" ht="29.25" customHeight="1">
      <c r="B90" s="13" t="s">
        <v>49</v>
      </c>
      <c r="C90" s="14" t="s">
        <v>179</v>
      </c>
      <c r="D90" s="14" t="s">
        <v>180</v>
      </c>
      <c r="E90" s="14" t="s">
        <v>184</v>
      </c>
      <c r="F90" s="87"/>
      <c r="G90" s="88"/>
      <c r="H90" s="17"/>
      <c r="I90" s="30">
        <f>I91+I101+I114+I117</f>
        <v>3479.5</v>
      </c>
      <c r="J90" s="30">
        <f t="shared" ref="J90" si="26">J91+J101+J114+J117</f>
        <v>3479.5</v>
      </c>
    </row>
    <row r="91" spans="2:10" ht="69.75" customHeight="1">
      <c r="B91" s="19" t="s">
        <v>99</v>
      </c>
      <c r="C91" s="15" t="s">
        <v>179</v>
      </c>
      <c r="D91" s="15" t="s">
        <v>180</v>
      </c>
      <c r="E91" s="15" t="s">
        <v>184</v>
      </c>
      <c r="F91" s="78" t="s">
        <v>50</v>
      </c>
      <c r="G91" s="78"/>
      <c r="H91" s="16"/>
      <c r="I91" s="22">
        <f>I92+I97</f>
        <v>853</v>
      </c>
      <c r="J91" s="63">
        <f t="shared" ref="J91" si="27">J92+J97</f>
        <v>853</v>
      </c>
    </row>
    <row r="92" spans="2:10" ht="36" customHeight="1">
      <c r="B92" s="18" t="s">
        <v>51</v>
      </c>
      <c r="C92" s="15" t="s">
        <v>179</v>
      </c>
      <c r="D92" s="15" t="s">
        <v>180</v>
      </c>
      <c r="E92" s="15" t="s">
        <v>184</v>
      </c>
      <c r="F92" s="78" t="s">
        <v>52</v>
      </c>
      <c r="G92" s="78"/>
      <c r="H92" s="16"/>
      <c r="I92" s="22">
        <f>I95+I93</f>
        <v>510</v>
      </c>
      <c r="J92" s="63">
        <f t="shared" ref="J92" si="28">J95+J93</f>
        <v>510</v>
      </c>
    </row>
    <row r="93" spans="2:10" ht="31.5">
      <c r="B93" s="18" t="s">
        <v>53</v>
      </c>
      <c r="C93" s="15" t="s">
        <v>179</v>
      </c>
      <c r="D93" s="15" t="s">
        <v>180</v>
      </c>
      <c r="E93" s="15" t="s">
        <v>184</v>
      </c>
      <c r="F93" s="78" t="s">
        <v>54</v>
      </c>
      <c r="G93" s="78"/>
      <c r="H93" s="16"/>
      <c r="I93" s="22">
        <f>I94</f>
        <v>510</v>
      </c>
      <c r="J93" s="63">
        <f t="shared" ref="J93" si="29">J94</f>
        <v>510</v>
      </c>
    </row>
    <row r="94" spans="2:10" ht="84" customHeight="1">
      <c r="B94" s="18" t="s">
        <v>55</v>
      </c>
      <c r="C94" s="15" t="s">
        <v>179</v>
      </c>
      <c r="D94" s="15" t="s">
        <v>180</v>
      </c>
      <c r="E94" s="15" t="s">
        <v>184</v>
      </c>
      <c r="F94" s="78" t="s">
        <v>54</v>
      </c>
      <c r="G94" s="78"/>
      <c r="H94" s="16">
        <v>100</v>
      </c>
      <c r="I94" s="22">
        <v>510</v>
      </c>
      <c r="J94" s="63">
        <v>510</v>
      </c>
    </row>
    <row r="95" spans="2:10" ht="47.25">
      <c r="B95" s="18" t="s">
        <v>21</v>
      </c>
      <c r="C95" s="15" t="s">
        <v>179</v>
      </c>
      <c r="D95" s="15" t="s">
        <v>180</v>
      </c>
      <c r="E95" s="15" t="s">
        <v>184</v>
      </c>
      <c r="F95" s="78" t="s">
        <v>56</v>
      </c>
      <c r="G95" s="78"/>
      <c r="H95" s="16"/>
      <c r="I95" s="22">
        <f>I96</f>
        <v>0</v>
      </c>
      <c r="J95" s="63">
        <f t="shared" ref="J95" si="30">J96</f>
        <v>0</v>
      </c>
    </row>
    <row r="96" spans="2:10" ht="104.25" customHeight="1">
      <c r="B96" s="18" t="s">
        <v>13</v>
      </c>
      <c r="C96" s="15" t="s">
        <v>179</v>
      </c>
      <c r="D96" s="15" t="s">
        <v>180</v>
      </c>
      <c r="E96" s="15" t="s">
        <v>184</v>
      </c>
      <c r="F96" s="78" t="s">
        <v>56</v>
      </c>
      <c r="G96" s="78"/>
      <c r="H96" s="16">
        <v>100</v>
      </c>
      <c r="I96" s="22">
        <v>0</v>
      </c>
      <c r="J96" s="63">
        <v>0</v>
      </c>
    </row>
    <row r="97" spans="2:10" ht="42" customHeight="1">
      <c r="B97" s="18" t="s">
        <v>57</v>
      </c>
      <c r="C97" s="15" t="s">
        <v>179</v>
      </c>
      <c r="D97" s="15" t="s">
        <v>180</v>
      </c>
      <c r="E97" s="15" t="s">
        <v>184</v>
      </c>
      <c r="F97" s="78" t="s">
        <v>58</v>
      </c>
      <c r="G97" s="78"/>
      <c r="H97" s="16"/>
      <c r="I97" s="22">
        <f>I98</f>
        <v>343</v>
      </c>
      <c r="J97" s="63">
        <f t="shared" ref="J97" si="31">J98</f>
        <v>343</v>
      </c>
    </row>
    <row r="98" spans="2:10" ht="107.25" customHeight="1">
      <c r="B98" s="19" t="s">
        <v>59</v>
      </c>
      <c r="C98" s="15" t="s">
        <v>179</v>
      </c>
      <c r="D98" s="15" t="s">
        <v>180</v>
      </c>
      <c r="E98" s="15" t="s">
        <v>184</v>
      </c>
      <c r="F98" s="78" t="s">
        <v>60</v>
      </c>
      <c r="G98" s="78"/>
      <c r="H98" s="16"/>
      <c r="I98" s="22">
        <f>I99+I100</f>
        <v>343</v>
      </c>
      <c r="J98" s="63">
        <f t="shared" ref="J98" si="32">J99+J100</f>
        <v>343</v>
      </c>
    </row>
    <row r="99" spans="2:10" ht="105" customHeight="1">
      <c r="B99" s="18" t="s">
        <v>13</v>
      </c>
      <c r="C99" s="15" t="s">
        <v>179</v>
      </c>
      <c r="D99" s="15" t="s">
        <v>180</v>
      </c>
      <c r="E99" s="15" t="s">
        <v>184</v>
      </c>
      <c r="F99" s="78" t="s">
        <v>60</v>
      </c>
      <c r="G99" s="78"/>
      <c r="H99" s="16">
        <v>100</v>
      </c>
      <c r="I99" s="22">
        <v>297.5</v>
      </c>
      <c r="J99" s="63">
        <v>297.5</v>
      </c>
    </row>
    <row r="100" spans="2:10" ht="55.5" customHeight="1">
      <c r="B100" s="18" t="s">
        <v>264</v>
      </c>
      <c r="C100" s="15" t="s">
        <v>179</v>
      </c>
      <c r="D100" s="15" t="s">
        <v>180</v>
      </c>
      <c r="E100" s="15" t="s">
        <v>184</v>
      </c>
      <c r="F100" s="78" t="s">
        <v>60</v>
      </c>
      <c r="G100" s="78"/>
      <c r="H100" s="16">
        <v>200</v>
      </c>
      <c r="I100" s="22">
        <v>45.5</v>
      </c>
      <c r="J100" s="63">
        <v>45.5</v>
      </c>
    </row>
    <row r="101" spans="2:10" ht="51.75" customHeight="1">
      <c r="B101" s="25" t="s">
        <v>282</v>
      </c>
      <c r="C101" s="15" t="s">
        <v>179</v>
      </c>
      <c r="D101" s="15" t="s">
        <v>180</v>
      </c>
      <c r="E101" s="15" t="s">
        <v>184</v>
      </c>
      <c r="F101" s="78" t="s">
        <v>61</v>
      </c>
      <c r="G101" s="78"/>
      <c r="H101" s="16"/>
      <c r="I101" s="22">
        <f>I102</f>
        <v>2317</v>
      </c>
      <c r="J101" s="63">
        <f t="shared" ref="J101" si="33">J102</f>
        <v>2317</v>
      </c>
    </row>
    <row r="102" spans="2:10" ht="37.5" customHeight="1">
      <c r="B102" s="18" t="s">
        <v>62</v>
      </c>
      <c r="C102" s="15" t="s">
        <v>179</v>
      </c>
      <c r="D102" s="15" t="s">
        <v>180</v>
      </c>
      <c r="E102" s="15" t="s">
        <v>184</v>
      </c>
      <c r="F102" s="78" t="s">
        <v>63</v>
      </c>
      <c r="G102" s="78"/>
      <c r="H102" s="16"/>
      <c r="I102" s="22">
        <f>I103+I108</f>
        <v>2317</v>
      </c>
      <c r="J102" s="63">
        <f t="shared" ref="J102" si="34">J103+J108</f>
        <v>2317</v>
      </c>
    </row>
    <row r="103" spans="2:10" ht="87" customHeight="1">
      <c r="B103" s="18" t="s">
        <v>64</v>
      </c>
      <c r="C103" s="15" t="s">
        <v>179</v>
      </c>
      <c r="D103" s="15" t="s">
        <v>180</v>
      </c>
      <c r="E103" s="15" t="s">
        <v>184</v>
      </c>
      <c r="F103" s="78" t="s">
        <v>65</v>
      </c>
      <c r="G103" s="78"/>
      <c r="H103" s="16"/>
      <c r="I103" s="22">
        <f>I104+I105+I107</f>
        <v>2317</v>
      </c>
      <c r="J103" s="63">
        <f t="shared" ref="J103" si="35">J104+J105+J107</f>
        <v>2317</v>
      </c>
    </row>
    <row r="104" spans="2:10" ht="78.75">
      <c r="B104" s="18" t="s">
        <v>13</v>
      </c>
      <c r="C104" s="15" t="s">
        <v>179</v>
      </c>
      <c r="D104" s="15" t="s">
        <v>180</v>
      </c>
      <c r="E104" s="15" t="s">
        <v>184</v>
      </c>
      <c r="F104" s="78" t="s">
        <v>65</v>
      </c>
      <c r="G104" s="78"/>
      <c r="H104" s="16">
        <v>100</v>
      </c>
      <c r="I104" s="22">
        <v>1702</v>
      </c>
      <c r="J104" s="63">
        <v>1702</v>
      </c>
    </row>
    <row r="105" spans="2:10" ht="40.5" customHeight="1">
      <c r="B105" s="18" t="s">
        <v>268</v>
      </c>
      <c r="C105" s="15" t="s">
        <v>179</v>
      </c>
      <c r="D105" s="15" t="s">
        <v>180</v>
      </c>
      <c r="E105" s="15" t="s">
        <v>184</v>
      </c>
      <c r="F105" s="78" t="s">
        <v>65</v>
      </c>
      <c r="G105" s="78"/>
      <c r="H105" s="16">
        <v>200</v>
      </c>
      <c r="I105" s="22">
        <v>615</v>
      </c>
      <c r="J105" s="63">
        <v>615</v>
      </c>
    </row>
    <row r="106" spans="2:10" ht="15.75" hidden="1" customHeight="1">
      <c r="B106" s="18" t="s">
        <v>37</v>
      </c>
      <c r="C106" s="15" t="s">
        <v>179</v>
      </c>
      <c r="D106" s="15" t="s">
        <v>180</v>
      </c>
      <c r="E106" s="15" t="s">
        <v>184</v>
      </c>
      <c r="F106" s="78" t="s">
        <v>65</v>
      </c>
      <c r="G106" s="78"/>
      <c r="H106" s="16">
        <v>800</v>
      </c>
      <c r="I106" s="22">
        <v>19.100000000000001</v>
      </c>
      <c r="J106" s="63">
        <v>19.100000000000001</v>
      </c>
    </row>
    <row r="107" spans="2:10" ht="25.5" customHeight="1">
      <c r="B107" s="18" t="s">
        <v>253</v>
      </c>
      <c r="C107" s="15" t="s">
        <v>179</v>
      </c>
      <c r="D107" s="15" t="s">
        <v>180</v>
      </c>
      <c r="E107" s="15" t="s">
        <v>184</v>
      </c>
      <c r="F107" s="78" t="s">
        <v>65</v>
      </c>
      <c r="G107" s="78"/>
      <c r="H107" s="16">
        <v>800</v>
      </c>
      <c r="I107" s="22">
        <v>0</v>
      </c>
      <c r="J107" s="63">
        <v>0</v>
      </c>
    </row>
    <row r="108" spans="2:10" ht="15" hidden="1" customHeight="1">
      <c r="B108" s="85" t="s">
        <v>21</v>
      </c>
      <c r="C108" s="86" t="s">
        <v>179</v>
      </c>
      <c r="D108" s="86" t="s">
        <v>180</v>
      </c>
      <c r="E108" s="86" t="s">
        <v>184</v>
      </c>
      <c r="F108" s="78" t="s">
        <v>66</v>
      </c>
      <c r="G108" s="78"/>
      <c r="H108" s="78"/>
      <c r="I108" s="73">
        <f>I111</f>
        <v>0</v>
      </c>
      <c r="J108" s="73">
        <f t="shared" ref="J108" si="36">J111</f>
        <v>0</v>
      </c>
    </row>
    <row r="109" spans="2:10" ht="58.5" customHeight="1">
      <c r="B109" s="85"/>
      <c r="C109" s="86"/>
      <c r="D109" s="86"/>
      <c r="E109" s="86"/>
      <c r="F109" s="78"/>
      <c r="G109" s="78"/>
      <c r="H109" s="78"/>
      <c r="I109" s="73"/>
      <c r="J109" s="73"/>
    </row>
    <row r="110" spans="2:10" ht="49.5" hidden="1" customHeight="1">
      <c r="B110" s="18" t="s">
        <v>23</v>
      </c>
      <c r="C110" s="15" t="s">
        <v>179</v>
      </c>
      <c r="D110" s="15" t="s">
        <v>180</v>
      </c>
      <c r="E110" s="15" t="s">
        <v>184</v>
      </c>
      <c r="F110" s="78" t="s">
        <v>66</v>
      </c>
      <c r="G110" s="78"/>
      <c r="H110" s="16">
        <v>100</v>
      </c>
      <c r="I110" s="22"/>
      <c r="J110" s="63"/>
    </row>
    <row r="111" spans="2:10" ht="84.75" customHeight="1">
      <c r="B111" s="18" t="s">
        <v>13</v>
      </c>
      <c r="C111" s="15" t="s">
        <v>179</v>
      </c>
      <c r="D111" s="15" t="s">
        <v>180</v>
      </c>
      <c r="E111" s="15" t="s">
        <v>184</v>
      </c>
      <c r="F111" s="68" t="s">
        <v>66</v>
      </c>
      <c r="G111" s="69"/>
      <c r="H111" s="16">
        <v>100</v>
      </c>
      <c r="I111" s="22">
        <v>0</v>
      </c>
      <c r="J111" s="63">
        <v>0</v>
      </c>
    </row>
    <row r="112" spans="2:10" ht="55.5" customHeight="1">
      <c r="B112" s="43" t="s">
        <v>40</v>
      </c>
      <c r="C112" s="44" t="s">
        <v>179</v>
      </c>
      <c r="D112" s="44" t="s">
        <v>180</v>
      </c>
      <c r="E112" s="44" t="s">
        <v>184</v>
      </c>
      <c r="F112" s="68" t="s">
        <v>334</v>
      </c>
      <c r="G112" s="69"/>
      <c r="H112" s="41"/>
      <c r="I112" s="22">
        <f>I113</f>
        <v>0</v>
      </c>
      <c r="J112" s="63">
        <f t="shared" ref="J112" si="37">J113</f>
        <v>0</v>
      </c>
    </row>
    <row r="113" spans="2:10" ht="39" customHeight="1">
      <c r="B113" s="43" t="s">
        <v>264</v>
      </c>
      <c r="C113" s="44" t="s">
        <v>179</v>
      </c>
      <c r="D113" s="44" t="s">
        <v>180</v>
      </c>
      <c r="E113" s="44" t="s">
        <v>184</v>
      </c>
      <c r="F113" s="68" t="s">
        <v>334</v>
      </c>
      <c r="G113" s="69"/>
      <c r="H113" s="41">
        <v>200</v>
      </c>
      <c r="I113" s="22">
        <v>0</v>
      </c>
      <c r="J113" s="63">
        <v>0</v>
      </c>
    </row>
    <row r="114" spans="2:10" ht="66" customHeight="1">
      <c r="B114" s="18" t="s">
        <v>67</v>
      </c>
      <c r="C114" s="15" t="s">
        <v>179</v>
      </c>
      <c r="D114" s="15" t="s">
        <v>180</v>
      </c>
      <c r="E114" s="44" t="s">
        <v>184</v>
      </c>
      <c r="F114" s="68" t="s">
        <v>68</v>
      </c>
      <c r="G114" s="69"/>
      <c r="H114" s="16"/>
      <c r="I114" s="22">
        <f>I115</f>
        <v>134.5</v>
      </c>
      <c r="J114" s="63">
        <f t="shared" ref="J114:J115" si="38">J115</f>
        <v>134.5</v>
      </c>
    </row>
    <row r="115" spans="2:10" ht="25.5" customHeight="1">
      <c r="B115" s="18" t="s">
        <v>34</v>
      </c>
      <c r="C115" s="15" t="s">
        <v>179</v>
      </c>
      <c r="D115" s="15" t="s">
        <v>180</v>
      </c>
      <c r="E115" s="15" t="s">
        <v>184</v>
      </c>
      <c r="F115" s="78" t="s">
        <v>69</v>
      </c>
      <c r="G115" s="78"/>
      <c r="H115" s="16"/>
      <c r="I115" s="22">
        <f>I116</f>
        <v>134.5</v>
      </c>
      <c r="J115" s="63">
        <f t="shared" si="38"/>
        <v>134.5</v>
      </c>
    </row>
    <row r="116" spans="2:10" ht="39.75" customHeight="1">
      <c r="B116" s="18" t="s">
        <v>264</v>
      </c>
      <c r="C116" s="15" t="s">
        <v>179</v>
      </c>
      <c r="D116" s="15" t="s">
        <v>180</v>
      </c>
      <c r="E116" s="15" t="s">
        <v>184</v>
      </c>
      <c r="F116" s="78" t="s">
        <v>69</v>
      </c>
      <c r="G116" s="78"/>
      <c r="H116" s="16">
        <v>200</v>
      </c>
      <c r="I116" s="22">
        <v>134.5</v>
      </c>
      <c r="J116" s="63">
        <v>134.5</v>
      </c>
    </row>
    <row r="117" spans="2:10" ht="54" customHeight="1">
      <c r="B117" s="18" t="s">
        <v>9</v>
      </c>
      <c r="C117" s="15" t="s">
        <v>179</v>
      </c>
      <c r="D117" s="15" t="s">
        <v>180</v>
      </c>
      <c r="E117" s="15" t="s">
        <v>184</v>
      </c>
      <c r="F117" s="68" t="s">
        <v>41</v>
      </c>
      <c r="G117" s="69"/>
      <c r="H117" s="16"/>
      <c r="I117" s="22">
        <f>I118</f>
        <v>175</v>
      </c>
      <c r="J117" s="63">
        <f t="shared" ref="J117" si="39">J118</f>
        <v>175</v>
      </c>
    </row>
    <row r="118" spans="2:10" ht="23.25" customHeight="1">
      <c r="B118" s="18" t="s">
        <v>258</v>
      </c>
      <c r="C118" s="15" t="s">
        <v>179</v>
      </c>
      <c r="D118" s="15" t="s">
        <v>180</v>
      </c>
      <c r="E118" s="15" t="s">
        <v>184</v>
      </c>
      <c r="F118" s="68" t="s">
        <v>42</v>
      </c>
      <c r="G118" s="69"/>
      <c r="H118" s="16"/>
      <c r="I118" s="22">
        <f>I119+I120</f>
        <v>175</v>
      </c>
      <c r="J118" s="63">
        <f t="shared" ref="J118" si="40">J119+J120</f>
        <v>175</v>
      </c>
    </row>
    <row r="119" spans="2:10" ht="39.75" customHeight="1">
      <c r="B119" s="18" t="s">
        <v>264</v>
      </c>
      <c r="C119" s="15" t="s">
        <v>179</v>
      </c>
      <c r="D119" s="15" t="s">
        <v>180</v>
      </c>
      <c r="E119" s="15" t="s">
        <v>184</v>
      </c>
      <c r="F119" s="68" t="s">
        <v>42</v>
      </c>
      <c r="G119" s="69"/>
      <c r="H119" s="16">
        <v>200</v>
      </c>
      <c r="I119" s="22">
        <v>175</v>
      </c>
      <c r="J119" s="63">
        <v>175</v>
      </c>
    </row>
    <row r="120" spans="2:10" ht="54" customHeight="1">
      <c r="B120" s="25" t="s">
        <v>43</v>
      </c>
      <c r="C120" s="15" t="s">
        <v>179</v>
      </c>
      <c r="D120" s="15" t="s">
        <v>180</v>
      </c>
      <c r="E120" s="15" t="s">
        <v>184</v>
      </c>
      <c r="F120" s="68" t="s">
        <v>42</v>
      </c>
      <c r="G120" s="69"/>
      <c r="H120" s="16">
        <v>600</v>
      </c>
      <c r="I120" s="22">
        <v>0</v>
      </c>
      <c r="J120" s="63">
        <v>0</v>
      </c>
    </row>
    <row r="121" spans="2:10" ht="36.75" customHeight="1">
      <c r="B121" s="13" t="s">
        <v>71</v>
      </c>
      <c r="C121" s="14" t="s">
        <v>179</v>
      </c>
      <c r="D121" s="14">
        <v>10</v>
      </c>
      <c r="E121" s="14"/>
      <c r="F121" s="79"/>
      <c r="G121" s="79"/>
      <c r="H121" s="17"/>
      <c r="I121" s="30">
        <f>I122</f>
        <v>13634</v>
      </c>
      <c r="J121" s="30">
        <f t="shared" ref="J121:J122" si="41">J122</f>
        <v>13634</v>
      </c>
    </row>
    <row r="122" spans="2:10" ht="15.75">
      <c r="B122" s="18" t="s">
        <v>72</v>
      </c>
      <c r="C122" s="15" t="s">
        <v>179</v>
      </c>
      <c r="D122" s="15">
        <v>10</v>
      </c>
      <c r="E122" s="15" t="s">
        <v>185</v>
      </c>
      <c r="F122" s="78"/>
      <c r="G122" s="78"/>
      <c r="H122" s="16"/>
      <c r="I122" s="22">
        <f>I123</f>
        <v>13634</v>
      </c>
      <c r="J122" s="63">
        <f t="shared" si="41"/>
        <v>13634</v>
      </c>
    </row>
    <row r="123" spans="2:10" ht="71.25" customHeight="1">
      <c r="B123" s="18" t="s">
        <v>73</v>
      </c>
      <c r="C123" s="15" t="s">
        <v>179</v>
      </c>
      <c r="D123" s="15">
        <v>10</v>
      </c>
      <c r="E123" s="15" t="s">
        <v>185</v>
      </c>
      <c r="F123" s="78" t="s">
        <v>27</v>
      </c>
      <c r="G123" s="78"/>
      <c r="H123" s="16"/>
      <c r="I123" s="22">
        <f>I124+I128</f>
        <v>13634</v>
      </c>
      <c r="J123" s="63">
        <f t="shared" ref="J123" si="42">J124+J128</f>
        <v>13634</v>
      </c>
    </row>
    <row r="124" spans="2:10" ht="85.5" customHeight="1">
      <c r="B124" s="18" t="s">
        <v>10</v>
      </c>
      <c r="C124" s="15" t="s">
        <v>179</v>
      </c>
      <c r="D124" s="15">
        <v>10</v>
      </c>
      <c r="E124" s="15" t="s">
        <v>185</v>
      </c>
      <c r="F124" s="78" t="s">
        <v>11</v>
      </c>
      <c r="G124" s="78"/>
      <c r="H124" s="16"/>
      <c r="I124" s="22">
        <f>I125</f>
        <v>1352</v>
      </c>
      <c r="J124" s="63">
        <f t="shared" ref="J124" si="43">J125</f>
        <v>1352</v>
      </c>
    </row>
    <row r="125" spans="2:10" ht="78.75">
      <c r="B125" s="19" t="s">
        <v>74</v>
      </c>
      <c r="C125" s="15" t="s">
        <v>179</v>
      </c>
      <c r="D125" s="15" t="s">
        <v>186</v>
      </c>
      <c r="E125" s="15" t="s">
        <v>185</v>
      </c>
      <c r="F125" s="78" t="s">
        <v>75</v>
      </c>
      <c r="G125" s="78"/>
      <c r="H125" s="16"/>
      <c r="I125" s="22">
        <f>I126+I127</f>
        <v>1352</v>
      </c>
      <c r="J125" s="63">
        <f t="shared" ref="J125" si="44">J126+J127</f>
        <v>1352</v>
      </c>
    </row>
    <row r="126" spans="2:10" ht="31.5">
      <c r="B126" s="18" t="s">
        <v>20</v>
      </c>
      <c r="C126" s="15" t="s">
        <v>179</v>
      </c>
      <c r="D126" s="15">
        <v>10</v>
      </c>
      <c r="E126" s="15" t="s">
        <v>185</v>
      </c>
      <c r="F126" s="78" t="s">
        <v>76</v>
      </c>
      <c r="G126" s="78"/>
      <c r="H126" s="16">
        <v>300</v>
      </c>
      <c r="I126" s="22">
        <v>1352</v>
      </c>
      <c r="J126" s="63">
        <v>1352</v>
      </c>
    </row>
    <row r="127" spans="2:10" ht="47.25">
      <c r="B127" s="25" t="s">
        <v>43</v>
      </c>
      <c r="C127" s="44" t="s">
        <v>179</v>
      </c>
      <c r="D127" s="44" t="s">
        <v>186</v>
      </c>
      <c r="E127" s="44" t="s">
        <v>185</v>
      </c>
      <c r="F127" s="68" t="s">
        <v>75</v>
      </c>
      <c r="G127" s="69"/>
      <c r="H127" s="41">
        <v>600</v>
      </c>
      <c r="I127" s="22">
        <v>0</v>
      </c>
      <c r="J127" s="63">
        <v>0</v>
      </c>
    </row>
    <row r="128" spans="2:10" ht="78.75">
      <c r="B128" s="18" t="s">
        <v>77</v>
      </c>
      <c r="C128" s="15" t="s">
        <v>179</v>
      </c>
      <c r="D128" s="15">
        <v>10</v>
      </c>
      <c r="E128" s="15" t="s">
        <v>185</v>
      </c>
      <c r="F128" s="78" t="s">
        <v>28</v>
      </c>
      <c r="G128" s="78"/>
      <c r="H128" s="16"/>
      <c r="I128" s="22">
        <f>I129+I132+I134</f>
        <v>12282</v>
      </c>
      <c r="J128" s="63">
        <f t="shared" ref="J128" si="45">J129+J132+J134</f>
        <v>12282</v>
      </c>
    </row>
    <row r="129" spans="2:10" ht="31.5">
      <c r="B129" s="18" t="s">
        <v>78</v>
      </c>
      <c r="C129" s="15" t="s">
        <v>179</v>
      </c>
      <c r="D129" s="15">
        <v>10</v>
      </c>
      <c r="E129" s="15" t="s">
        <v>185</v>
      </c>
      <c r="F129" s="78" t="s">
        <v>79</v>
      </c>
      <c r="G129" s="78"/>
      <c r="H129" s="16"/>
      <c r="I129" s="22">
        <f>SUM(I130:I131)</f>
        <v>12282</v>
      </c>
      <c r="J129" s="63">
        <f t="shared" ref="J129" si="46">SUM(J130:J131)</f>
        <v>12282</v>
      </c>
    </row>
    <row r="130" spans="2:10" ht="49.5" customHeight="1">
      <c r="B130" s="18" t="s">
        <v>266</v>
      </c>
      <c r="C130" s="15" t="s">
        <v>179</v>
      </c>
      <c r="D130" s="15">
        <v>10</v>
      </c>
      <c r="E130" s="15" t="s">
        <v>185</v>
      </c>
      <c r="F130" s="78" t="s">
        <v>79</v>
      </c>
      <c r="G130" s="78"/>
      <c r="H130" s="16">
        <v>200</v>
      </c>
      <c r="I130" s="22">
        <v>0</v>
      </c>
      <c r="J130" s="63">
        <v>0</v>
      </c>
    </row>
    <row r="131" spans="2:10" ht="31.5">
      <c r="B131" s="18" t="s">
        <v>20</v>
      </c>
      <c r="C131" s="15" t="s">
        <v>179</v>
      </c>
      <c r="D131" s="15">
        <v>10</v>
      </c>
      <c r="E131" s="15" t="s">
        <v>185</v>
      </c>
      <c r="F131" s="78" t="s">
        <v>79</v>
      </c>
      <c r="G131" s="78"/>
      <c r="H131" s="16">
        <v>300</v>
      </c>
      <c r="I131" s="22">
        <v>12282</v>
      </c>
      <c r="J131" s="63">
        <v>12282</v>
      </c>
    </row>
    <row r="132" spans="2:10" ht="15.75">
      <c r="B132" s="18" t="s">
        <v>80</v>
      </c>
      <c r="C132" s="15" t="s">
        <v>179</v>
      </c>
      <c r="D132" s="15">
        <v>10</v>
      </c>
      <c r="E132" s="15" t="s">
        <v>185</v>
      </c>
      <c r="F132" s="78" t="s">
        <v>81</v>
      </c>
      <c r="G132" s="78"/>
      <c r="H132" s="16"/>
      <c r="I132" s="22">
        <f>I133</f>
        <v>0</v>
      </c>
      <c r="J132" s="63">
        <f t="shared" ref="J132" si="47">J133</f>
        <v>0</v>
      </c>
    </row>
    <row r="133" spans="2:10" ht="31.5">
      <c r="B133" s="18" t="s">
        <v>20</v>
      </c>
      <c r="C133" s="15" t="s">
        <v>179</v>
      </c>
      <c r="D133" s="15">
        <v>10</v>
      </c>
      <c r="E133" s="15" t="s">
        <v>185</v>
      </c>
      <c r="F133" s="78" t="s">
        <v>81</v>
      </c>
      <c r="G133" s="78"/>
      <c r="H133" s="16">
        <v>300</v>
      </c>
      <c r="I133" s="22">
        <v>0</v>
      </c>
      <c r="J133" s="63">
        <v>0</v>
      </c>
    </row>
    <row r="134" spans="2:10" ht="31.5">
      <c r="B134" s="18" t="s">
        <v>82</v>
      </c>
      <c r="C134" s="15" t="s">
        <v>179</v>
      </c>
      <c r="D134" s="15">
        <v>10</v>
      </c>
      <c r="E134" s="15" t="s">
        <v>185</v>
      </c>
      <c r="F134" s="78" t="s">
        <v>83</v>
      </c>
      <c r="G134" s="78"/>
      <c r="H134" s="16"/>
      <c r="I134" s="22">
        <f>SUM(I135:I136)</f>
        <v>0</v>
      </c>
      <c r="J134" s="63">
        <f t="shared" ref="J134" si="48">SUM(J135:J136)</f>
        <v>0</v>
      </c>
    </row>
    <row r="135" spans="2:10" ht="50.25" customHeight="1">
      <c r="B135" s="18" t="s">
        <v>269</v>
      </c>
      <c r="C135" s="15" t="s">
        <v>179</v>
      </c>
      <c r="D135" s="15">
        <v>10</v>
      </c>
      <c r="E135" s="15" t="s">
        <v>185</v>
      </c>
      <c r="F135" s="78" t="s">
        <v>83</v>
      </c>
      <c r="G135" s="78"/>
      <c r="H135" s="16">
        <v>200</v>
      </c>
      <c r="I135" s="22">
        <v>0</v>
      </c>
      <c r="J135" s="63">
        <v>0</v>
      </c>
    </row>
    <row r="136" spans="2:10" ht="31.5">
      <c r="B136" s="18" t="s">
        <v>20</v>
      </c>
      <c r="C136" s="15" t="s">
        <v>179</v>
      </c>
      <c r="D136" s="15">
        <v>10</v>
      </c>
      <c r="E136" s="15" t="s">
        <v>185</v>
      </c>
      <c r="F136" s="78" t="s">
        <v>83</v>
      </c>
      <c r="G136" s="78"/>
      <c r="H136" s="16">
        <v>300</v>
      </c>
      <c r="I136" s="22">
        <v>0</v>
      </c>
      <c r="J136" s="63">
        <v>0</v>
      </c>
    </row>
    <row r="137" spans="2:10" ht="47.25">
      <c r="B137" s="13" t="s">
        <v>84</v>
      </c>
      <c r="C137" s="14" t="s">
        <v>187</v>
      </c>
      <c r="D137" s="14"/>
      <c r="E137" s="14"/>
      <c r="F137" s="103"/>
      <c r="G137" s="103"/>
      <c r="H137" s="17"/>
      <c r="I137" s="30">
        <f>I138+I165+I171+I177+I182+I188+I194+I200</f>
        <v>13669.9</v>
      </c>
      <c r="J137" s="30">
        <f t="shared" ref="J137" si="49">J138+J165+J171+J177+J182+J188+J194+J200</f>
        <v>13703.4</v>
      </c>
    </row>
    <row r="138" spans="2:10" ht="21" customHeight="1">
      <c r="B138" s="13" t="s">
        <v>85</v>
      </c>
      <c r="C138" s="14" t="s">
        <v>187</v>
      </c>
      <c r="D138" s="14" t="s">
        <v>181</v>
      </c>
      <c r="E138" s="15"/>
      <c r="F138" s="78"/>
      <c r="G138" s="78"/>
      <c r="H138" s="17"/>
      <c r="I138" s="30">
        <f>I139+I148+I153</f>
        <v>6145</v>
      </c>
      <c r="J138" s="30">
        <f t="shared" ref="J138" si="50">J139+J148+J153</f>
        <v>6145</v>
      </c>
    </row>
    <row r="139" spans="2:10" ht="57" customHeight="1">
      <c r="B139" s="37" t="s">
        <v>295</v>
      </c>
      <c r="C139" s="15" t="s">
        <v>187</v>
      </c>
      <c r="D139" s="15" t="s">
        <v>181</v>
      </c>
      <c r="E139" s="15" t="s">
        <v>188</v>
      </c>
      <c r="F139" s="68"/>
      <c r="G139" s="69"/>
      <c r="H139" s="17"/>
      <c r="I139" s="30">
        <f>I140</f>
        <v>3092</v>
      </c>
      <c r="J139" s="30">
        <f t="shared" ref="J139:J140" si="51">J140</f>
        <v>3092</v>
      </c>
    </row>
    <row r="140" spans="2:10" ht="57" customHeight="1">
      <c r="B140" s="11" t="s">
        <v>316</v>
      </c>
      <c r="C140" s="15" t="s">
        <v>187</v>
      </c>
      <c r="D140" s="15" t="s">
        <v>181</v>
      </c>
      <c r="E140" s="15" t="s">
        <v>188</v>
      </c>
      <c r="F140" s="68" t="s">
        <v>50</v>
      </c>
      <c r="G140" s="69"/>
      <c r="H140" s="17"/>
      <c r="I140" s="30">
        <f>I141</f>
        <v>3092</v>
      </c>
      <c r="J140" s="30">
        <f t="shared" si="51"/>
        <v>3092</v>
      </c>
    </row>
    <row r="141" spans="2:10" ht="31.5">
      <c r="B141" s="27" t="s">
        <v>51</v>
      </c>
      <c r="C141" s="28" t="s">
        <v>187</v>
      </c>
      <c r="D141" s="28" t="s">
        <v>181</v>
      </c>
      <c r="E141" s="28" t="s">
        <v>188</v>
      </c>
      <c r="F141" s="89" t="s">
        <v>90</v>
      </c>
      <c r="G141" s="89"/>
      <c r="H141" s="29"/>
      <c r="I141" s="30">
        <f>I142+I146</f>
        <v>3092</v>
      </c>
      <c r="J141" s="30">
        <f t="shared" ref="J141" si="52">J142+J146</f>
        <v>3092</v>
      </c>
    </row>
    <row r="142" spans="2:10" ht="31.5">
      <c r="B142" s="18" t="s">
        <v>53</v>
      </c>
      <c r="C142" s="15" t="s">
        <v>187</v>
      </c>
      <c r="D142" s="15" t="s">
        <v>181</v>
      </c>
      <c r="E142" s="15" t="s">
        <v>188</v>
      </c>
      <c r="F142" s="78" t="s">
        <v>88</v>
      </c>
      <c r="G142" s="78"/>
      <c r="H142" s="16"/>
      <c r="I142" s="22">
        <f>I143+I144+I145</f>
        <v>3092</v>
      </c>
      <c r="J142" s="63">
        <f t="shared" ref="J142" si="53">J143+J144+J145</f>
        <v>3092</v>
      </c>
    </row>
    <row r="143" spans="2:10" ht="94.5">
      <c r="B143" s="18" t="s">
        <v>55</v>
      </c>
      <c r="C143" s="15" t="s">
        <v>187</v>
      </c>
      <c r="D143" s="15" t="s">
        <v>181</v>
      </c>
      <c r="E143" s="15" t="s">
        <v>188</v>
      </c>
      <c r="F143" s="78" t="s">
        <v>88</v>
      </c>
      <c r="G143" s="78"/>
      <c r="H143" s="16">
        <v>100</v>
      </c>
      <c r="I143" s="22">
        <v>2678</v>
      </c>
      <c r="J143" s="63">
        <v>2678</v>
      </c>
    </row>
    <row r="144" spans="2:10" ht="38.25" customHeight="1">
      <c r="B144" s="18" t="s">
        <v>264</v>
      </c>
      <c r="C144" s="15" t="s">
        <v>187</v>
      </c>
      <c r="D144" s="15" t="s">
        <v>181</v>
      </c>
      <c r="E144" s="15" t="s">
        <v>188</v>
      </c>
      <c r="F144" s="78" t="s">
        <v>88</v>
      </c>
      <c r="G144" s="78"/>
      <c r="H144" s="16">
        <v>200</v>
      </c>
      <c r="I144" s="22">
        <v>414</v>
      </c>
      <c r="J144" s="63">
        <v>414</v>
      </c>
    </row>
    <row r="145" spans="2:10" ht="21.75" customHeight="1">
      <c r="B145" s="18" t="s">
        <v>265</v>
      </c>
      <c r="C145" s="15" t="s">
        <v>187</v>
      </c>
      <c r="D145" s="15" t="s">
        <v>181</v>
      </c>
      <c r="E145" s="15" t="s">
        <v>188</v>
      </c>
      <c r="F145" s="78" t="s">
        <v>88</v>
      </c>
      <c r="G145" s="78"/>
      <c r="H145" s="16">
        <v>800</v>
      </c>
      <c r="I145" s="22">
        <v>0</v>
      </c>
      <c r="J145" s="63">
        <v>0</v>
      </c>
    </row>
    <row r="146" spans="2:10" ht="48" customHeight="1">
      <c r="B146" s="18" t="s">
        <v>21</v>
      </c>
      <c r="C146" s="15" t="s">
        <v>187</v>
      </c>
      <c r="D146" s="15" t="s">
        <v>181</v>
      </c>
      <c r="E146" s="15" t="s">
        <v>188</v>
      </c>
      <c r="F146" s="78" t="s">
        <v>56</v>
      </c>
      <c r="G146" s="78"/>
      <c r="H146" s="16"/>
      <c r="I146" s="22">
        <f>I147</f>
        <v>0</v>
      </c>
      <c r="J146" s="63">
        <f t="shared" ref="J146" si="54">J147</f>
        <v>0</v>
      </c>
    </row>
    <row r="147" spans="2:10" ht="80.25" customHeight="1">
      <c r="B147" s="18" t="s">
        <v>55</v>
      </c>
      <c r="C147" s="15" t="s">
        <v>187</v>
      </c>
      <c r="D147" s="15" t="s">
        <v>181</v>
      </c>
      <c r="E147" s="15" t="s">
        <v>188</v>
      </c>
      <c r="F147" s="78" t="s">
        <v>91</v>
      </c>
      <c r="G147" s="78"/>
      <c r="H147" s="16">
        <v>100</v>
      </c>
      <c r="I147" s="22">
        <v>0</v>
      </c>
      <c r="J147" s="63">
        <v>0</v>
      </c>
    </row>
    <row r="148" spans="2:10" ht="20.25" customHeight="1">
      <c r="B148" s="13" t="s">
        <v>92</v>
      </c>
      <c r="C148" s="14" t="s">
        <v>187</v>
      </c>
      <c r="D148" s="14" t="s">
        <v>181</v>
      </c>
      <c r="E148" s="14">
        <v>11</v>
      </c>
      <c r="F148" s="79"/>
      <c r="G148" s="79"/>
      <c r="H148" s="17"/>
      <c r="I148" s="30">
        <f>I149</f>
        <v>1000</v>
      </c>
      <c r="J148" s="30">
        <f t="shared" ref="J148:J151" si="55">J149</f>
        <v>1000</v>
      </c>
    </row>
    <row r="149" spans="2:10" ht="15.75">
      <c r="B149" s="18" t="s">
        <v>93</v>
      </c>
      <c r="C149" s="15" t="s">
        <v>187</v>
      </c>
      <c r="D149" s="15" t="s">
        <v>181</v>
      </c>
      <c r="E149" s="15">
        <v>11</v>
      </c>
      <c r="F149" s="78" t="s">
        <v>94</v>
      </c>
      <c r="G149" s="78"/>
      <c r="H149" s="16"/>
      <c r="I149" s="22">
        <f>I150</f>
        <v>1000</v>
      </c>
      <c r="J149" s="63">
        <f t="shared" si="55"/>
        <v>1000</v>
      </c>
    </row>
    <row r="150" spans="2:10" ht="20.25" customHeight="1">
      <c r="B150" s="18" t="s">
        <v>92</v>
      </c>
      <c r="C150" s="15" t="s">
        <v>187</v>
      </c>
      <c r="D150" s="15" t="s">
        <v>181</v>
      </c>
      <c r="E150" s="15">
        <v>11</v>
      </c>
      <c r="F150" s="78" t="s">
        <v>95</v>
      </c>
      <c r="G150" s="78"/>
      <c r="H150" s="16"/>
      <c r="I150" s="22">
        <f>I151</f>
        <v>1000</v>
      </c>
      <c r="J150" s="63">
        <f t="shared" si="55"/>
        <v>1000</v>
      </c>
    </row>
    <row r="151" spans="2:10" ht="26.25" customHeight="1">
      <c r="B151" s="18" t="s">
        <v>96</v>
      </c>
      <c r="C151" s="15" t="s">
        <v>187</v>
      </c>
      <c r="D151" s="15" t="s">
        <v>181</v>
      </c>
      <c r="E151" s="15">
        <v>11</v>
      </c>
      <c r="F151" s="78" t="s">
        <v>97</v>
      </c>
      <c r="G151" s="78"/>
      <c r="H151" s="16"/>
      <c r="I151" s="22">
        <f>I152</f>
        <v>1000</v>
      </c>
      <c r="J151" s="63">
        <f t="shared" si="55"/>
        <v>1000</v>
      </c>
    </row>
    <row r="152" spans="2:10" ht="23.25" customHeight="1">
      <c r="B152" s="18" t="s">
        <v>265</v>
      </c>
      <c r="C152" s="15" t="s">
        <v>187</v>
      </c>
      <c r="D152" s="15" t="s">
        <v>181</v>
      </c>
      <c r="E152" s="15">
        <v>11</v>
      </c>
      <c r="F152" s="78" t="s">
        <v>97</v>
      </c>
      <c r="G152" s="78"/>
      <c r="H152" s="16">
        <v>800</v>
      </c>
      <c r="I152" s="22">
        <v>1000</v>
      </c>
      <c r="J152" s="63">
        <v>1000</v>
      </c>
    </row>
    <row r="153" spans="2:10" ht="21" customHeight="1">
      <c r="B153" s="13" t="s">
        <v>98</v>
      </c>
      <c r="C153" s="14" t="s">
        <v>187</v>
      </c>
      <c r="D153" s="14" t="s">
        <v>181</v>
      </c>
      <c r="E153" s="14">
        <v>13</v>
      </c>
      <c r="F153" s="79"/>
      <c r="G153" s="79"/>
      <c r="H153" s="17"/>
      <c r="I153" s="30">
        <f>I154</f>
        <v>2053</v>
      </c>
      <c r="J153" s="30">
        <f t="shared" ref="J153" si="56">J154</f>
        <v>2053</v>
      </c>
    </row>
    <row r="154" spans="2:10" ht="31.5">
      <c r="B154" s="19" t="s">
        <v>102</v>
      </c>
      <c r="C154" s="15" t="s">
        <v>187</v>
      </c>
      <c r="D154" s="15" t="s">
        <v>181</v>
      </c>
      <c r="E154" s="15">
        <v>13</v>
      </c>
      <c r="F154" s="78" t="s">
        <v>103</v>
      </c>
      <c r="G154" s="78"/>
      <c r="H154" s="16"/>
      <c r="I154" s="22">
        <f>I155+I158</f>
        <v>2053</v>
      </c>
      <c r="J154" s="63">
        <f t="shared" ref="J154" si="57">J155+J158</f>
        <v>2053</v>
      </c>
    </row>
    <row r="155" spans="2:10" ht="52.5" customHeight="1">
      <c r="B155" s="36" t="s">
        <v>324</v>
      </c>
      <c r="C155" s="15" t="s">
        <v>187</v>
      </c>
      <c r="D155" s="15" t="s">
        <v>181</v>
      </c>
      <c r="E155" s="15" t="s">
        <v>199</v>
      </c>
      <c r="F155" s="68" t="s">
        <v>321</v>
      </c>
      <c r="G155" s="69"/>
      <c r="H155" s="16"/>
      <c r="I155" s="22">
        <f>I156</f>
        <v>0</v>
      </c>
      <c r="J155" s="63">
        <f t="shared" ref="J155:J156" si="58">J156</f>
        <v>0</v>
      </c>
    </row>
    <row r="156" spans="2:10" ht="47.25">
      <c r="B156" s="19" t="s">
        <v>196</v>
      </c>
      <c r="C156" s="15" t="s">
        <v>187</v>
      </c>
      <c r="D156" s="15" t="s">
        <v>181</v>
      </c>
      <c r="E156" s="15" t="s">
        <v>199</v>
      </c>
      <c r="F156" s="68" t="s">
        <v>322</v>
      </c>
      <c r="G156" s="69"/>
      <c r="H156" s="16"/>
      <c r="I156" s="22">
        <f>I157</f>
        <v>0</v>
      </c>
      <c r="J156" s="63">
        <f t="shared" si="58"/>
        <v>0</v>
      </c>
    </row>
    <row r="157" spans="2:10" ht="15.75">
      <c r="B157" s="18" t="s">
        <v>89</v>
      </c>
      <c r="C157" s="15" t="s">
        <v>187</v>
      </c>
      <c r="D157" s="15" t="s">
        <v>181</v>
      </c>
      <c r="E157" s="15" t="s">
        <v>199</v>
      </c>
      <c r="F157" s="68" t="s">
        <v>322</v>
      </c>
      <c r="G157" s="69"/>
      <c r="H157" s="16">
        <v>500</v>
      </c>
      <c r="I157" s="22">
        <v>0</v>
      </c>
      <c r="J157" s="63">
        <v>0</v>
      </c>
    </row>
    <row r="158" spans="2:10" ht="42" customHeight="1">
      <c r="B158" s="19" t="s">
        <v>104</v>
      </c>
      <c r="C158" s="15" t="s">
        <v>187</v>
      </c>
      <c r="D158" s="15" t="s">
        <v>181</v>
      </c>
      <c r="E158" s="15">
        <v>13</v>
      </c>
      <c r="F158" s="78" t="s">
        <v>63</v>
      </c>
      <c r="G158" s="78"/>
      <c r="H158" s="16"/>
      <c r="I158" s="22">
        <f>I159+I163</f>
        <v>2053</v>
      </c>
      <c r="J158" s="63">
        <f t="shared" ref="J158" si="59">J159+J163</f>
        <v>2053</v>
      </c>
    </row>
    <row r="159" spans="2:10" ht="80.25" customHeight="1">
      <c r="B159" s="18" t="s">
        <v>64</v>
      </c>
      <c r="C159" s="15" t="s">
        <v>187</v>
      </c>
      <c r="D159" s="15" t="s">
        <v>181</v>
      </c>
      <c r="E159" s="15">
        <v>13</v>
      </c>
      <c r="F159" s="78" t="s">
        <v>105</v>
      </c>
      <c r="G159" s="78"/>
      <c r="H159" s="16"/>
      <c r="I159" s="22">
        <f>I160+I161+I162</f>
        <v>2053</v>
      </c>
      <c r="J159" s="63">
        <f t="shared" ref="J159" si="60">J160+J161+J162</f>
        <v>2053</v>
      </c>
    </row>
    <row r="160" spans="2:10" ht="87" customHeight="1">
      <c r="B160" s="18" t="s">
        <v>13</v>
      </c>
      <c r="C160" s="15" t="s">
        <v>187</v>
      </c>
      <c r="D160" s="15" t="s">
        <v>181</v>
      </c>
      <c r="E160" s="15">
        <v>13</v>
      </c>
      <c r="F160" s="78" t="s">
        <v>105</v>
      </c>
      <c r="G160" s="78"/>
      <c r="H160" s="16">
        <v>100</v>
      </c>
      <c r="I160" s="22">
        <v>1888</v>
      </c>
      <c r="J160" s="63">
        <v>1888</v>
      </c>
    </row>
    <row r="161" spans="2:10" ht="48.75" customHeight="1">
      <c r="B161" s="18" t="s">
        <v>266</v>
      </c>
      <c r="C161" s="15" t="s">
        <v>187</v>
      </c>
      <c r="D161" s="15" t="s">
        <v>181</v>
      </c>
      <c r="E161" s="15">
        <v>13</v>
      </c>
      <c r="F161" s="78" t="s">
        <v>105</v>
      </c>
      <c r="G161" s="78"/>
      <c r="H161" s="16">
        <v>200</v>
      </c>
      <c r="I161" s="22">
        <v>165</v>
      </c>
      <c r="J161" s="63">
        <v>165</v>
      </c>
    </row>
    <row r="162" spans="2:10" ht="27.75" customHeight="1">
      <c r="B162" s="46" t="s">
        <v>265</v>
      </c>
      <c r="C162" s="47" t="s">
        <v>187</v>
      </c>
      <c r="D162" s="47" t="s">
        <v>181</v>
      </c>
      <c r="E162" s="47" t="s">
        <v>199</v>
      </c>
      <c r="F162" s="68" t="s">
        <v>65</v>
      </c>
      <c r="G162" s="69"/>
      <c r="H162" s="45">
        <v>800</v>
      </c>
      <c r="I162" s="22">
        <v>0</v>
      </c>
      <c r="J162" s="63">
        <v>0</v>
      </c>
    </row>
    <row r="163" spans="2:10" ht="53.25" customHeight="1">
      <c r="B163" s="18" t="s">
        <v>106</v>
      </c>
      <c r="C163" s="15" t="s">
        <v>187</v>
      </c>
      <c r="D163" s="15" t="s">
        <v>181</v>
      </c>
      <c r="E163" s="15">
        <v>13</v>
      </c>
      <c r="F163" s="78" t="s">
        <v>107</v>
      </c>
      <c r="G163" s="78"/>
      <c r="H163" s="16"/>
      <c r="I163" s="22">
        <f>I164</f>
        <v>0</v>
      </c>
      <c r="J163" s="63">
        <f t="shared" ref="J163" si="61">J164</f>
        <v>0</v>
      </c>
    </row>
    <row r="164" spans="2:10" ht="84.75" customHeight="1">
      <c r="B164" s="18" t="s">
        <v>23</v>
      </c>
      <c r="C164" s="15" t="s">
        <v>187</v>
      </c>
      <c r="D164" s="15" t="s">
        <v>181</v>
      </c>
      <c r="E164" s="15">
        <v>13</v>
      </c>
      <c r="F164" s="78" t="s">
        <v>107</v>
      </c>
      <c r="G164" s="78"/>
      <c r="H164" s="16">
        <v>100</v>
      </c>
      <c r="I164" s="22">
        <v>0</v>
      </c>
      <c r="J164" s="63">
        <v>0</v>
      </c>
    </row>
    <row r="165" spans="2:10" ht="30.75" customHeight="1">
      <c r="B165" s="13" t="s">
        <v>108</v>
      </c>
      <c r="C165" s="14" t="s">
        <v>187</v>
      </c>
      <c r="D165" s="14" t="s">
        <v>182</v>
      </c>
      <c r="E165" s="14"/>
      <c r="F165" s="79"/>
      <c r="G165" s="79"/>
      <c r="H165" s="17"/>
      <c r="I165" s="30">
        <f>I166</f>
        <v>1082</v>
      </c>
      <c r="J165" s="30">
        <f t="shared" ref="J165:J169" si="62">J166</f>
        <v>1120.5</v>
      </c>
    </row>
    <row r="166" spans="2:10" ht="23.25" customHeight="1">
      <c r="B166" s="18" t="s">
        <v>109</v>
      </c>
      <c r="C166" s="15" t="s">
        <v>187</v>
      </c>
      <c r="D166" s="15" t="s">
        <v>182</v>
      </c>
      <c r="E166" s="15" t="s">
        <v>183</v>
      </c>
      <c r="F166" s="78"/>
      <c r="G166" s="78"/>
      <c r="H166" s="16"/>
      <c r="I166" s="22">
        <f>I167</f>
        <v>1082</v>
      </c>
      <c r="J166" s="63">
        <f t="shared" si="62"/>
        <v>1120.5</v>
      </c>
    </row>
    <row r="167" spans="2:10" ht="53.25" customHeight="1">
      <c r="B167" s="18" t="s">
        <v>317</v>
      </c>
      <c r="C167" s="31" t="s">
        <v>187</v>
      </c>
      <c r="D167" s="31" t="s">
        <v>182</v>
      </c>
      <c r="E167" s="31" t="s">
        <v>183</v>
      </c>
      <c r="F167" s="99" t="s">
        <v>50</v>
      </c>
      <c r="G167" s="99"/>
      <c r="H167" s="32"/>
      <c r="I167" s="22">
        <f>I168</f>
        <v>1082</v>
      </c>
      <c r="J167" s="63">
        <f t="shared" si="62"/>
        <v>1120.5</v>
      </c>
    </row>
    <row r="168" spans="2:10" ht="31.5">
      <c r="B168" s="18" t="s">
        <v>57</v>
      </c>
      <c r="C168" s="31" t="s">
        <v>187</v>
      </c>
      <c r="D168" s="31" t="s">
        <v>182</v>
      </c>
      <c r="E168" s="31" t="s">
        <v>183</v>
      </c>
      <c r="F168" s="99" t="s">
        <v>58</v>
      </c>
      <c r="G168" s="99"/>
      <c r="H168" s="32"/>
      <c r="I168" s="22">
        <f>I169</f>
        <v>1082</v>
      </c>
      <c r="J168" s="63">
        <f t="shared" si="62"/>
        <v>1120.5</v>
      </c>
    </row>
    <row r="169" spans="2:10" ht="47.25">
      <c r="B169" s="18" t="s">
        <v>110</v>
      </c>
      <c r="C169" s="31" t="s">
        <v>187</v>
      </c>
      <c r="D169" s="31" t="s">
        <v>182</v>
      </c>
      <c r="E169" s="31" t="s">
        <v>183</v>
      </c>
      <c r="F169" s="99" t="s">
        <v>111</v>
      </c>
      <c r="G169" s="99"/>
      <c r="H169" s="32"/>
      <c r="I169" s="22">
        <f>I170</f>
        <v>1082</v>
      </c>
      <c r="J169" s="63">
        <f t="shared" si="62"/>
        <v>1120.5</v>
      </c>
    </row>
    <row r="170" spans="2:10" ht="24.75" customHeight="1">
      <c r="B170" s="18" t="s">
        <v>112</v>
      </c>
      <c r="C170" s="31" t="s">
        <v>187</v>
      </c>
      <c r="D170" s="31" t="s">
        <v>182</v>
      </c>
      <c r="E170" s="31" t="s">
        <v>183</v>
      </c>
      <c r="F170" s="99" t="s">
        <v>111</v>
      </c>
      <c r="G170" s="99"/>
      <c r="H170" s="32">
        <v>500</v>
      </c>
      <c r="I170" s="22">
        <v>1082</v>
      </c>
      <c r="J170" s="63">
        <v>1120.5</v>
      </c>
    </row>
    <row r="171" spans="2:10" ht="15.75">
      <c r="B171" s="13" t="s">
        <v>113</v>
      </c>
      <c r="C171" s="33" t="s">
        <v>187</v>
      </c>
      <c r="D171" s="33" t="s">
        <v>185</v>
      </c>
      <c r="E171" s="33"/>
      <c r="F171" s="100"/>
      <c r="G171" s="100"/>
      <c r="H171" s="34"/>
      <c r="I171" s="30">
        <f>I172</f>
        <v>1282</v>
      </c>
      <c r="J171" s="30">
        <f t="shared" ref="J171:J175" si="63">J172</f>
        <v>1282</v>
      </c>
    </row>
    <row r="172" spans="2:10" ht="15.75">
      <c r="B172" s="18" t="s">
        <v>114</v>
      </c>
      <c r="C172" s="31" t="s">
        <v>187</v>
      </c>
      <c r="D172" s="31" t="s">
        <v>185</v>
      </c>
      <c r="E172" s="31" t="s">
        <v>184</v>
      </c>
      <c r="F172" s="99"/>
      <c r="G172" s="99"/>
      <c r="H172" s="32"/>
      <c r="I172" s="22">
        <f>I173</f>
        <v>1282</v>
      </c>
      <c r="J172" s="63">
        <f t="shared" si="63"/>
        <v>1282</v>
      </c>
    </row>
    <row r="173" spans="2:10" ht="37.5" customHeight="1">
      <c r="B173" s="18" t="s">
        <v>281</v>
      </c>
      <c r="C173" s="31" t="s">
        <v>187</v>
      </c>
      <c r="D173" s="31" t="s">
        <v>185</v>
      </c>
      <c r="E173" s="31" t="s">
        <v>184</v>
      </c>
      <c r="F173" s="96" t="s">
        <v>314</v>
      </c>
      <c r="G173" s="96"/>
      <c r="H173" s="32"/>
      <c r="I173" s="22">
        <f>I174</f>
        <v>1282</v>
      </c>
      <c r="J173" s="63">
        <f t="shared" si="63"/>
        <v>1282</v>
      </c>
    </row>
    <row r="174" spans="2:10" ht="15.75">
      <c r="B174" s="18" t="s">
        <v>194</v>
      </c>
      <c r="C174" s="31" t="s">
        <v>193</v>
      </c>
      <c r="D174" s="31" t="s">
        <v>185</v>
      </c>
      <c r="E174" s="31" t="s">
        <v>184</v>
      </c>
      <c r="F174" s="97" t="s">
        <v>192</v>
      </c>
      <c r="G174" s="98"/>
      <c r="H174" s="32"/>
      <c r="I174" s="22">
        <f>I175</f>
        <v>1282</v>
      </c>
      <c r="J174" s="63">
        <f t="shared" si="63"/>
        <v>1282</v>
      </c>
    </row>
    <row r="175" spans="2:10" ht="26.25" customHeight="1">
      <c r="B175" s="18" t="s">
        <v>115</v>
      </c>
      <c r="C175" s="31" t="s">
        <v>187</v>
      </c>
      <c r="D175" s="31" t="s">
        <v>185</v>
      </c>
      <c r="E175" s="31" t="s">
        <v>184</v>
      </c>
      <c r="F175" s="99" t="s">
        <v>116</v>
      </c>
      <c r="G175" s="99"/>
      <c r="H175" s="32"/>
      <c r="I175" s="22">
        <f>I176</f>
        <v>1282</v>
      </c>
      <c r="J175" s="63">
        <f t="shared" si="63"/>
        <v>1282</v>
      </c>
    </row>
    <row r="176" spans="2:10" ht="15.75">
      <c r="B176" s="18" t="s">
        <v>89</v>
      </c>
      <c r="C176" s="31" t="s">
        <v>187</v>
      </c>
      <c r="D176" s="31" t="s">
        <v>185</v>
      </c>
      <c r="E176" s="31" t="s">
        <v>184</v>
      </c>
      <c r="F176" s="101" t="s">
        <v>116</v>
      </c>
      <c r="G176" s="102"/>
      <c r="H176" s="32">
        <v>500</v>
      </c>
      <c r="I176" s="22">
        <v>1282</v>
      </c>
      <c r="J176" s="63">
        <v>1282</v>
      </c>
    </row>
    <row r="177" spans="2:10" ht="15.75">
      <c r="B177" s="13" t="s">
        <v>119</v>
      </c>
      <c r="C177" s="14" t="s">
        <v>187</v>
      </c>
      <c r="D177" s="14" t="s">
        <v>195</v>
      </c>
      <c r="E177" s="14" t="s">
        <v>183</v>
      </c>
      <c r="F177" s="87"/>
      <c r="G177" s="88"/>
      <c r="H177" s="17"/>
      <c r="I177" s="30">
        <f>I178</f>
        <v>730.4</v>
      </c>
      <c r="J177" s="30">
        <f t="shared" ref="J177:J180" si="64">J178</f>
        <v>730.4</v>
      </c>
    </row>
    <row r="178" spans="2:10" ht="31.5">
      <c r="B178" s="18" t="s">
        <v>120</v>
      </c>
      <c r="C178" s="15" t="s">
        <v>187</v>
      </c>
      <c r="D178" s="15" t="s">
        <v>195</v>
      </c>
      <c r="E178" s="15" t="s">
        <v>183</v>
      </c>
      <c r="F178" s="78" t="s">
        <v>121</v>
      </c>
      <c r="G178" s="78"/>
      <c r="H178" s="16"/>
      <c r="I178" s="22">
        <f>I179</f>
        <v>730.4</v>
      </c>
      <c r="J178" s="63">
        <f t="shared" si="64"/>
        <v>730.4</v>
      </c>
    </row>
    <row r="179" spans="2:10" ht="31.5">
      <c r="B179" s="18" t="s">
        <v>198</v>
      </c>
      <c r="C179" s="15" t="s">
        <v>187</v>
      </c>
      <c r="D179" s="15" t="s">
        <v>195</v>
      </c>
      <c r="E179" s="15" t="s">
        <v>183</v>
      </c>
      <c r="F179" s="68" t="s">
        <v>197</v>
      </c>
      <c r="G179" s="69"/>
      <c r="H179" s="16"/>
      <c r="I179" s="22">
        <f>I180</f>
        <v>730.4</v>
      </c>
      <c r="J179" s="63">
        <f t="shared" si="64"/>
        <v>730.4</v>
      </c>
    </row>
    <row r="180" spans="2:10" ht="25.5" customHeight="1">
      <c r="B180" s="18" t="s">
        <v>168</v>
      </c>
      <c r="C180" s="15" t="s">
        <v>187</v>
      </c>
      <c r="D180" s="15" t="s">
        <v>195</v>
      </c>
      <c r="E180" s="15" t="s">
        <v>183</v>
      </c>
      <c r="F180" s="78" t="s">
        <v>169</v>
      </c>
      <c r="G180" s="78"/>
      <c r="H180" s="16"/>
      <c r="I180" s="22">
        <f>I181</f>
        <v>730.4</v>
      </c>
      <c r="J180" s="63">
        <f t="shared" si="64"/>
        <v>730.4</v>
      </c>
    </row>
    <row r="181" spans="2:10" ht="15.75">
      <c r="B181" s="18" t="s">
        <v>112</v>
      </c>
      <c r="C181" s="15" t="s">
        <v>187</v>
      </c>
      <c r="D181" s="15" t="s">
        <v>195</v>
      </c>
      <c r="E181" s="15" t="s">
        <v>183</v>
      </c>
      <c r="F181" s="78" t="s">
        <v>169</v>
      </c>
      <c r="G181" s="78"/>
      <c r="H181" s="16">
        <v>500</v>
      </c>
      <c r="I181" s="22">
        <v>730.4</v>
      </c>
      <c r="J181" s="63">
        <v>730.4</v>
      </c>
    </row>
    <row r="182" spans="2:10" ht="15.75">
      <c r="B182" s="39" t="s">
        <v>297</v>
      </c>
      <c r="C182" s="14" t="s">
        <v>187</v>
      </c>
      <c r="D182" s="14" t="s">
        <v>180</v>
      </c>
      <c r="E182" s="15"/>
      <c r="F182" s="68"/>
      <c r="G182" s="69"/>
      <c r="H182" s="16"/>
      <c r="I182" s="22">
        <f>I183</f>
        <v>0</v>
      </c>
      <c r="J182" s="63">
        <f t="shared" ref="J182:J186" si="65">J183</f>
        <v>0</v>
      </c>
    </row>
    <row r="183" spans="2:10" ht="31.5">
      <c r="B183" s="13" t="s">
        <v>298</v>
      </c>
      <c r="C183" s="14" t="s">
        <v>187</v>
      </c>
      <c r="D183" s="14" t="s">
        <v>180</v>
      </c>
      <c r="E183" s="40" t="s">
        <v>195</v>
      </c>
      <c r="F183" s="81"/>
      <c r="G183" s="82"/>
      <c r="H183" s="23"/>
      <c r="I183" s="22">
        <f>I184</f>
        <v>0</v>
      </c>
      <c r="J183" s="63">
        <f t="shared" si="65"/>
        <v>0</v>
      </c>
    </row>
    <row r="184" spans="2:10" ht="51" customHeight="1">
      <c r="B184" s="18" t="s">
        <v>99</v>
      </c>
      <c r="C184" s="15" t="s">
        <v>187</v>
      </c>
      <c r="D184" s="15" t="s">
        <v>180</v>
      </c>
      <c r="E184" s="28" t="s">
        <v>195</v>
      </c>
      <c r="F184" s="81" t="s">
        <v>50</v>
      </c>
      <c r="G184" s="82"/>
      <c r="H184" s="23"/>
      <c r="I184" s="22">
        <f>I185</f>
        <v>0</v>
      </c>
      <c r="J184" s="63">
        <f t="shared" si="65"/>
        <v>0</v>
      </c>
    </row>
    <row r="185" spans="2:10" ht="31.5">
      <c r="B185" s="18" t="s">
        <v>86</v>
      </c>
      <c r="C185" s="15" t="s">
        <v>187</v>
      </c>
      <c r="D185" s="15" t="s">
        <v>180</v>
      </c>
      <c r="E185" s="28" t="s">
        <v>195</v>
      </c>
      <c r="F185" s="81" t="s">
        <v>296</v>
      </c>
      <c r="G185" s="82"/>
      <c r="H185" s="23"/>
      <c r="I185" s="22">
        <f>I186</f>
        <v>0</v>
      </c>
      <c r="J185" s="63">
        <f t="shared" si="65"/>
        <v>0</v>
      </c>
    </row>
    <row r="186" spans="2:10" ht="31.5">
      <c r="B186" s="18" t="s">
        <v>53</v>
      </c>
      <c r="C186" s="15" t="s">
        <v>193</v>
      </c>
      <c r="D186" s="15" t="s">
        <v>180</v>
      </c>
      <c r="E186" s="28" t="s">
        <v>195</v>
      </c>
      <c r="F186" s="81" t="s">
        <v>88</v>
      </c>
      <c r="G186" s="82"/>
      <c r="H186" s="23"/>
      <c r="I186" s="22">
        <f>I187</f>
        <v>0</v>
      </c>
      <c r="J186" s="63">
        <f t="shared" si="65"/>
        <v>0</v>
      </c>
    </row>
    <row r="187" spans="2:10" ht="47.25">
      <c r="B187" s="18" t="s">
        <v>299</v>
      </c>
      <c r="C187" s="15" t="s">
        <v>187</v>
      </c>
      <c r="D187" s="15" t="s">
        <v>180</v>
      </c>
      <c r="E187" s="28" t="s">
        <v>195</v>
      </c>
      <c r="F187" s="81" t="s">
        <v>300</v>
      </c>
      <c r="G187" s="82"/>
      <c r="H187" s="23">
        <v>200</v>
      </c>
      <c r="I187" s="22">
        <v>0</v>
      </c>
      <c r="J187" s="63">
        <v>0</v>
      </c>
    </row>
    <row r="188" spans="2:10" ht="15.75">
      <c r="B188" s="13" t="s">
        <v>137</v>
      </c>
      <c r="C188" s="14" t="s">
        <v>187</v>
      </c>
      <c r="D188" s="14" t="s">
        <v>211</v>
      </c>
      <c r="E188" s="14"/>
      <c r="F188" s="87"/>
      <c r="G188" s="88"/>
      <c r="H188" s="17"/>
      <c r="I188" s="30">
        <f>I189</f>
        <v>0</v>
      </c>
      <c r="J188" s="30">
        <f t="shared" ref="J188:J192" si="66">J189</f>
        <v>0</v>
      </c>
    </row>
    <row r="189" spans="2:10" ht="15.75">
      <c r="B189" s="13" t="s">
        <v>138</v>
      </c>
      <c r="C189" s="14" t="s">
        <v>187</v>
      </c>
      <c r="D189" s="14" t="s">
        <v>211</v>
      </c>
      <c r="E189" s="14" t="s">
        <v>181</v>
      </c>
      <c r="F189" s="87"/>
      <c r="G189" s="88"/>
      <c r="H189" s="17"/>
      <c r="I189" s="30">
        <f>I190</f>
        <v>0</v>
      </c>
      <c r="J189" s="30">
        <f t="shared" si="66"/>
        <v>0</v>
      </c>
    </row>
    <row r="190" spans="2:10" ht="31.5">
      <c r="B190" s="18" t="s">
        <v>325</v>
      </c>
      <c r="C190" s="14" t="s">
        <v>187</v>
      </c>
      <c r="D190" s="15" t="s">
        <v>211</v>
      </c>
      <c r="E190" s="15" t="s">
        <v>181</v>
      </c>
      <c r="F190" s="68" t="s">
        <v>103</v>
      </c>
      <c r="G190" s="69"/>
      <c r="H190" s="17"/>
      <c r="I190" s="30">
        <f>I191</f>
        <v>0</v>
      </c>
      <c r="J190" s="30">
        <f t="shared" si="66"/>
        <v>0</v>
      </c>
    </row>
    <row r="191" spans="2:10" ht="47.25">
      <c r="B191" s="38" t="s">
        <v>323</v>
      </c>
      <c r="C191" s="15" t="s">
        <v>187</v>
      </c>
      <c r="D191" s="15" t="s">
        <v>211</v>
      </c>
      <c r="E191" s="15" t="s">
        <v>181</v>
      </c>
      <c r="F191" s="68" t="s">
        <v>321</v>
      </c>
      <c r="G191" s="69"/>
      <c r="H191" s="17"/>
      <c r="I191" s="30">
        <f>I192</f>
        <v>0</v>
      </c>
      <c r="J191" s="30">
        <f t="shared" si="66"/>
        <v>0</v>
      </c>
    </row>
    <row r="192" spans="2:10" ht="47.25" customHeight="1">
      <c r="B192" s="38" t="s">
        <v>326</v>
      </c>
      <c r="C192" s="15" t="s">
        <v>187</v>
      </c>
      <c r="D192" s="15" t="s">
        <v>211</v>
      </c>
      <c r="E192" s="15" t="s">
        <v>181</v>
      </c>
      <c r="F192" s="68" t="s">
        <v>322</v>
      </c>
      <c r="G192" s="69"/>
      <c r="H192" s="17"/>
      <c r="I192" s="30">
        <f>I193</f>
        <v>0</v>
      </c>
      <c r="J192" s="30">
        <f t="shared" si="66"/>
        <v>0</v>
      </c>
    </row>
    <row r="193" spans="2:10" ht="28.5" customHeight="1">
      <c r="B193" s="18" t="s">
        <v>112</v>
      </c>
      <c r="C193" s="15" t="s">
        <v>187</v>
      </c>
      <c r="D193" s="15" t="s">
        <v>211</v>
      </c>
      <c r="E193" s="15" t="s">
        <v>181</v>
      </c>
      <c r="F193" s="68" t="s">
        <v>322</v>
      </c>
      <c r="G193" s="69"/>
      <c r="H193" s="16">
        <v>500</v>
      </c>
      <c r="I193" s="30">
        <v>0</v>
      </c>
      <c r="J193" s="30">
        <v>0</v>
      </c>
    </row>
    <row r="194" spans="2:10" ht="31.5">
      <c r="B194" s="13" t="s">
        <v>122</v>
      </c>
      <c r="C194" s="14" t="s">
        <v>187</v>
      </c>
      <c r="D194" s="14">
        <v>13</v>
      </c>
      <c r="E194" s="14"/>
      <c r="F194" s="79"/>
      <c r="G194" s="79"/>
      <c r="H194" s="17"/>
      <c r="I194" s="30">
        <f>I195</f>
        <v>20</v>
      </c>
      <c r="J194" s="30">
        <f t="shared" ref="J194:J198" si="67">J195</f>
        <v>20</v>
      </c>
    </row>
    <row r="195" spans="2:10" ht="31.5">
      <c r="B195" s="18" t="s">
        <v>123</v>
      </c>
      <c r="C195" s="15" t="s">
        <v>187</v>
      </c>
      <c r="D195" s="15">
        <v>13</v>
      </c>
      <c r="E195" s="15" t="s">
        <v>181</v>
      </c>
      <c r="F195" s="78"/>
      <c r="G195" s="78"/>
      <c r="H195" s="16"/>
      <c r="I195" s="22">
        <f>I196</f>
        <v>20</v>
      </c>
      <c r="J195" s="63">
        <f t="shared" si="67"/>
        <v>20</v>
      </c>
    </row>
    <row r="196" spans="2:10" ht="15.75">
      <c r="B196" s="18" t="s">
        <v>200</v>
      </c>
      <c r="C196" s="15" t="s">
        <v>187</v>
      </c>
      <c r="D196" s="15" t="s">
        <v>199</v>
      </c>
      <c r="E196" s="15" t="s">
        <v>181</v>
      </c>
      <c r="F196" s="68" t="s">
        <v>94</v>
      </c>
      <c r="G196" s="69"/>
      <c r="H196" s="16"/>
      <c r="I196" s="22">
        <f>I197</f>
        <v>20</v>
      </c>
      <c r="J196" s="63">
        <f t="shared" si="67"/>
        <v>20</v>
      </c>
    </row>
    <row r="197" spans="2:10" ht="31.5">
      <c r="B197" s="18" t="s">
        <v>202</v>
      </c>
      <c r="C197" s="15" t="s">
        <v>187</v>
      </c>
      <c r="D197" s="15" t="s">
        <v>199</v>
      </c>
      <c r="E197" s="15" t="s">
        <v>181</v>
      </c>
      <c r="F197" s="68" t="s">
        <v>201</v>
      </c>
      <c r="G197" s="69"/>
      <c r="H197" s="16"/>
      <c r="I197" s="22">
        <f>I198</f>
        <v>20</v>
      </c>
      <c r="J197" s="63">
        <f t="shared" si="67"/>
        <v>20</v>
      </c>
    </row>
    <row r="198" spans="2:10" ht="31.5">
      <c r="B198" s="18" t="s">
        <v>203</v>
      </c>
      <c r="C198" s="15" t="s">
        <v>187</v>
      </c>
      <c r="D198" s="15">
        <v>13</v>
      </c>
      <c r="E198" s="15" t="s">
        <v>181</v>
      </c>
      <c r="F198" s="78" t="s">
        <v>124</v>
      </c>
      <c r="G198" s="78"/>
      <c r="H198" s="16"/>
      <c r="I198" s="22">
        <f>I199</f>
        <v>20</v>
      </c>
      <c r="J198" s="63">
        <f t="shared" si="67"/>
        <v>20</v>
      </c>
    </row>
    <row r="199" spans="2:10" ht="31.5">
      <c r="B199" s="19" t="s">
        <v>122</v>
      </c>
      <c r="C199" s="15" t="s">
        <v>187</v>
      </c>
      <c r="D199" s="15">
        <v>13</v>
      </c>
      <c r="E199" s="15" t="s">
        <v>181</v>
      </c>
      <c r="F199" s="78" t="s">
        <v>124</v>
      </c>
      <c r="G199" s="78"/>
      <c r="H199" s="16">
        <v>700</v>
      </c>
      <c r="I199" s="22">
        <v>20</v>
      </c>
      <c r="J199" s="63">
        <v>20</v>
      </c>
    </row>
    <row r="200" spans="2:10" ht="47.25">
      <c r="B200" s="13" t="s">
        <v>125</v>
      </c>
      <c r="C200" s="14" t="s">
        <v>187</v>
      </c>
      <c r="D200" s="14" t="s">
        <v>204</v>
      </c>
      <c r="E200" s="14"/>
      <c r="F200" s="79"/>
      <c r="G200" s="79"/>
      <c r="H200" s="17"/>
      <c r="I200" s="30">
        <f>I201+I206</f>
        <v>4410.5</v>
      </c>
      <c r="J200" s="30">
        <f t="shared" ref="J200" si="68">J201+J206</f>
        <v>4405.5</v>
      </c>
    </row>
    <row r="201" spans="2:10" ht="50.25" customHeight="1">
      <c r="B201" s="19" t="s">
        <v>126</v>
      </c>
      <c r="C201" s="15" t="s">
        <v>187</v>
      </c>
      <c r="D201" s="15">
        <v>14</v>
      </c>
      <c r="E201" s="15" t="s">
        <v>181</v>
      </c>
      <c r="F201" s="78"/>
      <c r="G201" s="78"/>
      <c r="H201" s="16"/>
      <c r="I201" s="22">
        <f>I202</f>
        <v>754.5</v>
      </c>
      <c r="J201" s="63">
        <f t="shared" ref="J201:J203" si="69">J202</f>
        <v>749.5</v>
      </c>
    </row>
    <row r="202" spans="2:10" ht="39.75" customHeight="1">
      <c r="B202" s="19" t="s">
        <v>206</v>
      </c>
      <c r="C202" s="15" t="s">
        <v>187</v>
      </c>
      <c r="D202" s="15" t="s">
        <v>204</v>
      </c>
      <c r="E202" s="15" t="s">
        <v>181</v>
      </c>
      <c r="F202" s="68" t="s">
        <v>205</v>
      </c>
      <c r="G202" s="69"/>
      <c r="H202" s="16"/>
      <c r="I202" s="22">
        <f>I203</f>
        <v>754.5</v>
      </c>
      <c r="J202" s="63">
        <f t="shared" si="69"/>
        <v>749.5</v>
      </c>
    </row>
    <row r="203" spans="2:10" ht="31.5">
      <c r="B203" s="19" t="s">
        <v>208</v>
      </c>
      <c r="C203" s="15" t="s">
        <v>193</v>
      </c>
      <c r="D203" s="15" t="s">
        <v>204</v>
      </c>
      <c r="E203" s="15" t="s">
        <v>181</v>
      </c>
      <c r="F203" s="68" t="s">
        <v>207</v>
      </c>
      <c r="G203" s="69"/>
      <c r="H203" s="16"/>
      <c r="I203" s="22">
        <f>I204</f>
        <v>754.5</v>
      </c>
      <c r="J203" s="63">
        <f t="shared" si="69"/>
        <v>749.5</v>
      </c>
    </row>
    <row r="204" spans="2:10" ht="31.5">
      <c r="B204" s="18" t="s">
        <v>209</v>
      </c>
      <c r="C204" s="15" t="s">
        <v>187</v>
      </c>
      <c r="D204" s="15">
        <v>14</v>
      </c>
      <c r="E204" s="15" t="s">
        <v>181</v>
      </c>
      <c r="F204" s="78" t="s">
        <v>127</v>
      </c>
      <c r="G204" s="78"/>
      <c r="H204" s="16"/>
      <c r="I204" s="22">
        <f>I205</f>
        <v>754.5</v>
      </c>
      <c r="J204" s="63">
        <f>J205</f>
        <v>749.5</v>
      </c>
    </row>
    <row r="205" spans="2:10" ht="15.75">
      <c r="B205" s="18" t="s">
        <v>89</v>
      </c>
      <c r="C205" s="15" t="s">
        <v>187</v>
      </c>
      <c r="D205" s="15">
        <v>14</v>
      </c>
      <c r="E205" s="15" t="s">
        <v>181</v>
      </c>
      <c r="F205" s="78" t="s">
        <v>127</v>
      </c>
      <c r="G205" s="78"/>
      <c r="H205" s="16">
        <v>500</v>
      </c>
      <c r="I205" s="22">
        <v>754.5</v>
      </c>
      <c r="J205" s="63">
        <v>749.5</v>
      </c>
    </row>
    <row r="206" spans="2:10" ht="31.5">
      <c r="B206" s="13" t="s">
        <v>280</v>
      </c>
      <c r="C206" s="14" t="s">
        <v>187</v>
      </c>
      <c r="D206" s="14" t="s">
        <v>204</v>
      </c>
      <c r="E206" s="14" t="s">
        <v>183</v>
      </c>
      <c r="F206" s="87"/>
      <c r="G206" s="88"/>
      <c r="H206" s="17"/>
      <c r="I206" s="30">
        <f>I207</f>
        <v>3656</v>
      </c>
      <c r="J206" s="30">
        <f t="shared" ref="J206:J208" si="70">J207</f>
        <v>3656</v>
      </c>
    </row>
    <row r="207" spans="2:10" ht="31.5">
      <c r="B207" s="18" t="s">
        <v>280</v>
      </c>
      <c r="C207" s="15" t="s">
        <v>187</v>
      </c>
      <c r="D207" s="15" t="s">
        <v>204</v>
      </c>
      <c r="E207" s="15" t="s">
        <v>183</v>
      </c>
      <c r="F207" s="68" t="s">
        <v>279</v>
      </c>
      <c r="G207" s="69"/>
      <c r="H207" s="16"/>
      <c r="I207" s="22">
        <f>I208</f>
        <v>3656</v>
      </c>
      <c r="J207" s="63">
        <f t="shared" si="70"/>
        <v>3656</v>
      </c>
    </row>
    <row r="208" spans="2:10" ht="21.75" customHeight="1">
      <c r="B208" s="18" t="s">
        <v>290</v>
      </c>
      <c r="C208" s="15" t="s">
        <v>187</v>
      </c>
      <c r="D208" s="15" t="s">
        <v>204</v>
      </c>
      <c r="E208" s="15" t="s">
        <v>183</v>
      </c>
      <c r="F208" s="68" t="s">
        <v>289</v>
      </c>
      <c r="G208" s="69"/>
      <c r="H208" s="16"/>
      <c r="I208" s="22">
        <f>I209</f>
        <v>3656</v>
      </c>
      <c r="J208" s="63">
        <f t="shared" si="70"/>
        <v>3656</v>
      </c>
    </row>
    <row r="209" spans="2:10" ht="22.5" customHeight="1">
      <c r="B209" s="18" t="s">
        <v>89</v>
      </c>
      <c r="C209" s="15" t="s">
        <v>193</v>
      </c>
      <c r="D209" s="15" t="s">
        <v>204</v>
      </c>
      <c r="E209" s="15" t="s">
        <v>183</v>
      </c>
      <c r="F209" s="68" t="s">
        <v>289</v>
      </c>
      <c r="G209" s="69"/>
      <c r="H209" s="16">
        <v>500</v>
      </c>
      <c r="I209" s="22">
        <v>3656</v>
      </c>
      <c r="J209" s="63">
        <v>3656</v>
      </c>
    </row>
    <row r="210" spans="2:10" ht="43.5" customHeight="1">
      <c r="B210" s="13" t="s">
        <v>128</v>
      </c>
      <c r="C210" s="14">
        <v>301</v>
      </c>
      <c r="D210" s="14"/>
      <c r="E210" s="14"/>
      <c r="F210" s="79"/>
      <c r="G210" s="79"/>
      <c r="H210" s="17"/>
      <c r="I210" s="30">
        <f>I211+I216+I230+I257</f>
        <v>7378.6</v>
      </c>
      <c r="J210" s="30">
        <f t="shared" ref="J210" si="71">J211+J216+J230+J257</f>
        <v>7378.6</v>
      </c>
    </row>
    <row r="211" spans="2:10" ht="15.75">
      <c r="B211" s="39" t="s">
        <v>85</v>
      </c>
      <c r="C211" s="40">
        <v>301</v>
      </c>
      <c r="D211" s="40" t="s">
        <v>181</v>
      </c>
      <c r="E211" s="15"/>
      <c r="F211" s="78"/>
      <c r="G211" s="78"/>
      <c r="H211" s="16"/>
      <c r="I211" s="22">
        <f>I212</f>
        <v>6.6</v>
      </c>
      <c r="J211" s="63">
        <f t="shared" ref="J211:J214" si="72">J212</f>
        <v>6.6</v>
      </c>
    </row>
    <row r="212" spans="2:10" ht="15.75">
      <c r="B212" s="18" t="s">
        <v>98</v>
      </c>
      <c r="C212" s="15">
        <v>301</v>
      </c>
      <c r="D212" s="15" t="s">
        <v>181</v>
      </c>
      <c r="E212" s="15">
        <v>13</v>
      </c>
      <c r="F212" s="78"/>
      <c r="G212" s="78"/>
      <c r="H212" s="16"/>
      <c r="I212" s="22">
        <f>I213</f>
        <v>6.6</v>
      </c>
      <c r="J212" s="63">
        <f t="shared" si="72"/>
        <v>6.6</v>
      </c>
    </row>
    <row r="213" spans="2:10" ht="63">
      <c r="B213" s="18" t="s">
        <v>318</v>
      </c>
      <c r="C213" s="15">
        <v>301</v>
      </c>
      <c r="D213" s="15" t="s">
        <v>181</v>
      </c>
      <c r="E213" s="15">
        <v>13</v>
      </c>
      <c r="F213" s="78" t="s">
        <v>129</v>
      </c>
      <c r="G213" s="78"/>
      <c r="H213" s="16"/>
      <c r="I213" s="22">
        <f>I214</f>
        <v>6.6</v>
      </c>
      <c r="J213" s="63">
        <f t="shared" si="72"/>
        <v>6.6</v>
      </c>
    </row>
    <row r="214" spans="2:10" ht="31.5">
      <c r="B214" s="18" t="s">
        <v>130</v>
      </c>
      <c r="C214" s="15">
        <v>301</v>
      </c>
      <c r="D214" s="15" t="s">
        <v>181</v>
      </c>
      <c r="E214" s="15">
        <v>13</v>
      </c>
      <c r="F214" s="78" t="s">
        <v>131</v>
      </c>
      <c r="G214" s="78"/>
      <c r="H214" s="16"/>
      <c r="I214" s="22">
        <f>I215</f>
        <v>6.6</v>
      </c>
      <c r="J214" s="63">
        <f t="shared" si="72"/>
        <v>6.6</v>
      </c>
    </row>
    <row r="215" spans="2:10" ht="40.5" customHeight="1">
      <c r="B215" s="18" t="s">
        <v>266</v>
      </c>
      <c r="C215" s="15">
        <v>301</v>
      </c>
      <c r="D215" s="15" t="s">
        <v>181</v>
      </c>
      <c r="E215" s="15">
        <v>13</v>
      </c>
      <c r="F215" s="78" t="s">
        <v>131</v>
      </c>
      <c r="G215" s="78"/>
      <c r="H215" s="16">
        <v>200</v>
      </c>
      <c r="I215" s="22">
        <v>6.6</v>
      </c>
      <c r="J215" s="63">
        <v>6.6</v>
      </c>
    </row>
    <row r="216" spans="2:10" ht="15.75">
      <c r="B216" s="13" t="s">
        <v>7</v>
      </c>
      <c r="C216" s="14">
        <v>301</v>
      </c>
      <c r="D216" s="14" t="s">
        <v>180</v>
      </c>
      <c r="E216" s="14"/>
      <c r="F216" s="79"/>
      <c r="G216" s="79"/>
      <c r="H216" s="17"/>
      <c r="I216" s="30">
        <f>I217+I226</f>
        <v>1281</v>
      </c>
      <c r="J216" s="30">
        <f t="shared" ref="J216" si="73">J217+J226</f>
        <v>1281</v>
      </c>
    </row>
    <row r="217" spans="2:10" ht="15.75">
      <c r="B217" s="13" t="s">
        <v>132</v>
      </c>
      <c r="C217" s="14">
        <v>301</v>
      </c>
      <c r="D217" s="14" t="s">
        <v>180</v>
      </c>
      <c r="E217" s="14" t="s">
        <v>183</v>
      </c>
      <c r="F217" s="78"/>
      <c r="G217" s="78"/>
      <c r="H217" s="16"/>
      <c r="I217" s="30">
        <f>I218</f>
        <v>1131</v>
      </c>
      <c r="J217" s="30">
        <f t="shared" ref="J217:J218" si="74">J218</f>
        <v>1131</v>
      </c>
    </row>
    <row r="218" spans="2:10" ht="47.25">
      <c r="B218" s="25" t="s">
        <v>133</v>
      </c>
      <c r="C218" s="15">
        <v>301</v>
      </c>
      <c r="D218" s="15" t="s">
        <v>180</v>
      </c>
      <c r="E218" s="15" t="s">
        <v>183</v>
      </c>
      <c r="F218" s="78" t="s">
        <v>27</v>
      </c>
      <c r="G218" s="78"/>
      <c r="H218" s="16"/>
      <c r="I218" s="22">
        <f>I219</f>
        <v>1131</v>
      </c>
      <c r="J218" s="63">
        <f t="shared" si="74"/>
        <v>1131</v>
      </c>
    </row>
    <row r="219" spans="2:10" ht="94.5">
      <c r="B219" s="18" t="s">
        <v>315</v>
      </c>
      <c r="C219" s="15">
        <v>301</v>
      </c>
      <c r="D219" s="15" t="s">
        <v>180</v>
      </c>
      <c r="E219" s="15" t="s">
        <v>183</v>
      </c>
      <c r="F219" s="78" t="s">
        <v>41</v>
      </c>
      <c r="G219" s="78"/>
      <c r="H219" s="16"/>
      <c r="I219" s="22">
        <f>I220+I222+I224</f>
        <v>1131</v>
      </c>
      <c r="J219" s="63">
        <f t="shared" ref="J219" si="75">J220+J222+J224</f>
        <v>1131</v>
      </c>
    </row>
    <row r="220" spans="2:10" ht="42.75" customHeight="1">
      <c r="B220" s="18" t="s">
        <v>130</v>
      </c>
      <c r="C220" s="15">
        <v>301</v>
      </c>
      <c r="D220" s="15" t="s">
        <v>180</v>
      </c>
      <c r="E220" s="15" t="s">
        <v>183</v>
      </c>
      <c r="F220" s="78" t="s">
        <v>42</v>
      </c>
      <c r="G220" s="78"/>
      <c r="H220" s="16"/>
      <c r="I220" s="22">
        <f>I221</f>
        <v>1131</v>
      </c>
      <c r="J220" s="63">
        <f t="shared" ref="J220" si="76">J221</f>
        <v>1131</v>
      </c>
    </row>
    <row r="221" spans="2:10" ht="52.5" customHeight="1">
      <c r="B221" s="18" t="s">
        <v>43</v>
      </c>
      <c r="C221" s="15">
        <v>301</v>
      </c>
      <c r="D221" s="15" t="s">
        <v>180</v>
      </c>
      <c r="E221" s="15" t="s">
        <v>183</v>
      </c>
      <c r="F221" s="78" t="s">
        <v>42</v>
      </c>
      <c r="G221" s="78"/>
      <c r="H221" s="16">
        <v>600</v>
      </c>
      <c r="I221" s="22">
        <v>1131</v>
      </c>
      <c r="J221" s="63">
        <v>1131</v>
      </c>
    </row>
    <row r="222" spans="2:10" ht="50.25" customHeight="1">
      <c r="B222" s="18" t="s">
        <v>196</v>
      </c>
      <c r="C222" s="15">
        <v>301</v>
      </c>
      <c r="D222" s="15" t="s">
        <v>180</v>
      </c>
      <c r="E222" s="15" t="s">
        <v>183</v>
      </c>
      <c r="F222" s="78" t="s">
        <v>319</v>
      </c>
      <c r="G222" s="78"/>
      <c r="H222" s="16"/>
      <c r="I222" s="22">
        <f>I223</f>
        <v>0</v>
      </c>
      <c r="J222" s="63">
        <f t="shared" ref="J222" si="77">J223</f>
        <v>0</v>
      </c>
    </row>
    <row r="223" spans="2:10" ht="47.25">
      <c r="B223" s="18" t="s">
        <v>43</v>
      </c>
      <c r="C223" s="15">
        <v>301</v>
      </c>
      <c r="D223" s="15" t="s">
        <v>180</v>
      </c>
      <c r="E223" s="15" t="s">
        <v>183</v>
      </c>
      <c r="F223" s="78" t="s">
        <v>319</v>
      </c>
      <c r="G223" s="78"/>
      <c r="H223" s="16">
        <v>600</v>
      </c>
      <c r="I223" s="22">
        <v>0</v>
      </c>
      <c r="J223" s="63">
        <v>0</v>
      </c>
    </row>
    <row r="224" spans="2:10" ht="47.25">
      <c r="B224" s="18" t="s">
        <v>21</v>
      </c>
      <c r="C224" s="15">
        <v>301</v>
      </c>
      <c r="D224" s="15" t="s">
        <v>180</v>
      </c>
      <c r="E224" s="15" t="s">
        <v>183</v>
      </c>
      <c r="F224" s="78" t="s">
        <v>44</v>
      </c>
      <c r="G224" s="78"/>
      <c r="H224" s="16"/>
      <c r="I224" s="22">
        <f>I225</f>
        <v>0</v>
      </c>
      <c r="J224" s="63">
        <f t="shared" ref="J224" si="78">J225</f>
        <v>0</v>
      </c>
    </row>
    <row r="225" spans="2:10" ht="47.25">
      <c r="B225" s="18" t="s">
        <v>43</v>
      </c>
      <c r="C225" s="15">
        <v>301</v>
      </c>
      <c r="D225" s="15" t="s">
        <v>180</v>
      </c>
      <c r="E225" s="15" t="s">
        <v>183</v>
      </c>
      <c r="F225" s="78" t="s">
        <v>44</v>
      </c>
      <c r="G225" s="78"/>
      <c r="H225" s="16">
        <v>600</v>
      </c>
      <c r="I225" s="22">
        <v>0</v>
      </c>
      <c r="J225" s="63">
        <v>0</v>
      </c>
    </row>
    <row r="226" spans="2:10" ht="15.75">
      <c r="B226" s="39" t="s">
        <v>134</v>
      </c>
      <c r="C226" s="40">
        <v>301</v>
      </c>
      <c r="D226" s="40" t="s">
        <v>180</v>
      </c>
      <c r="E226" s="40" t="s">
        <v>180</v>
      </c>
      <c r="F226" s="89"/>
      <c r="G226" s="89"/>
      <c r="H226" s="23"/>
      <c r="I226" s="22">
        <f>I227</f>
        <v>150</v>
      </c>
      <c r="J226" s="63">
        <f t="shared" ref="J226:J228" si="79">J227</f>
        <v>150</v>
      </c>
    </row>
    <row r="227" spans="2:10" ht="31.5">
      <c r="B227" s="56" t="s">
        <v>354</v>
      </c>
      <c r="C227" s="15">
        <v>301</v>
      </c>
      <c r="D227" s="15" t="s">
        <v>180</v>
      </c>
      <c r="E227" s="15" t="s">
        <v>180</v>
      </c>
      <c r="F227" s="78" t="s">
        <v>135</v>
      </c>
      <c r="G227" s="78"/>
      <c r="H227" s="16"/>
      <c r="I227" s="22">
        <f>I228</f>
        <v>150</v>
      </c>
      <c r="J227" s="63">
        <f t="shared" si="79"/>
        <v>150</v>
      </c>
    </row>
    <row r="228" spans="2:10" ht="31.5">
      <c r="B228" s="18" t="s">
        <v>130</v>
      </c>
      <c r="C228" s="15">
        <v>301</v>
      </c>
      <c r="D228" s="15" t="s">
        <v>180</v>
      </c>
      <c r="E228" s="15" t="s">
        <v>180</v>
      </c>
      <c r="F228" s="78" t="s">
        <v>136</v>
      </c>
      <c r="G228" s="78"/>
      <c r="H228" s="16"/>
      <c r="I228" s="22">
        <f>I229</f>
        <v>150</v>
      </c>
      <c r="J228" s="63">
        <f t="shared" si="79"/>
        <v>150</v>
      </c>
    </row>
    <row r="229" spans="2:10" ht="40.5" customHeight="1">
      <c r="B229" s="18" t="s">
        <v>266</v>
      </c>
      <c r="C229" s="15">
        <v>301</v>
      </c>
      <c r="D229" s="15" t="s">
        <v>180</v>
      </c>
      <c r="E229" s="15" t="s">
        <v>180</v>
      </c>
      <c r="F229" s="78" t="s">
        <v>136</v>
      </c>
      <c r="G229" s="78"/>
      <c r="H229" s="16">
        <v>200</v>
      </c>
      <c r="I229" s="22">
        <v>150</v>
      </c>
      <c r="J229" s="63">
        <v>150</v>
      </c>
    </row>
    <row r="230" spans="2:10" ht="15.75">
      <c r="B230" s="13" t="s">
        <v>137</v>
      </c>
      <c r="C230" s="14">
        <v>301</v>
      </c>
      <c r="D230" s="14" t="s">
        <v>211</v>
      </c>
      <c r="E230" s="14"/>
      <c r="F230" s="79"/>
      <c r="G230" s="79"/>
      <c r="H230" s="17"/>
      <c r="I230" s="30">
        <f>I231+I242</f>
        <v>4857</v>
      </c>
      <c r="J230" s="30">
        <f t="shared" ref="J230" si="80">J231+J242</f>
        <v>4857</v>
      </c>
    </row>
    <row r="231" spans="2:10" ht="15.75">
      <c r="B231" s="13" t="s">
        <v>138</v>
      </c>
      <c r="C231" s="14">
        <v>301</v>
      </c>
      <c r="D231" s="14" t="s">
        <v>211</v>
      </c>
      <c r="E231" s="14" t="s">
        <v>181</v>
      </c>
      <c r="F231" s="79"/>
      <c r="G231" s="79"/>
      <c r="H231" s="42"/>
      <c r="I231" s="30">
        <f>I232</f>
        <v>4165</v>
      </c>
      <c r="J231" s="30">
        <f t="shared" ref="J231:J232" si="81">J232</f>
        <v>4165</v>
      </c>
    </row>
    <row r="232" spans="2:10" ht="31.5">
      <c r="B232" s="18" t="s">
        <v>213</v>
      </c>
      <c r="C232" s="15">
        <v>301</v>
      </c>
      <c r="D232" s="15" t="s">
        <v>211</v>
      </c>
      <c r="E232" s="15" t="s">
        <v>181</v>
      </c>
      <c r="F232" s="78" t="s">
        <v>139</v>
      </c>
      <c r="G232" s="78"/>
      <c r="H232" s="16"/>
      <c r="I232" s="22">
        <f>I233</f>
        <v>4165</v>
      </c>
      <c r="J232" s="63">
        <f t="shared" si="81"/>
        <v>4165</v>
      </c>
    </row>
    <row r="233" spans="2:10" ht="31.5">
      <c r="B233" s="27" t="s">
        <v>214</v>
      </c>
      <c r="C233" s="15">
        <v>301</v>
      </c>
      <c r="D233" s="15" t="s">
        <v>211</v>
      </c>
      <c r="E233" s="15" t="s">
        <v>181</v>
      </c>
      <c r="F233" s="78" t="s">
        <v>215</v>
      </c>
      <c r="G233" s="78"/>
      <c r="H233" s="16"/>
      <c r="I233" s="22">
        <f>I234+I236+I238</f>
        <v>4165</v>
      </c>
      <c r="J233" s="63">
        <f t="shared" ref="J233" si="82">J234+J236+J238</f>
        <v>4165</v>
      </c>
    </row>
    <row r="234" spans="2:10" ht="57" customHeight="1">
      <c r="B234" s="18" t="s">
        <v>196</v>
      </c>
      <c r="C234" s="15">
        <v>301</v>
      </c>
      <c r="D234" s="15" t="s">
        <v>211</v>
      </c>
      <c r="E234" s="15" t="s">
        <v>181</v>
      </c>
      <c r="F234" s="78" t="s">
        <v>320</v>
      </c>
      <c r="G234" s="78"/>
      <c r="H234" s="16"/>
      <c r="I234" s="22">
        <f>I235</f>
        <v>0</v>
      </c>
      <c r="J234" s="63">
        <f t="shared" ref="J234" si="83">J235</f>
        <v>0</v>
      </c>
    </row>
    <row r="235" spans="2:10" ht="47.25">
      <c r="B235" s="18" t="s">
        <v>43</v>
      </c>
      <c r="C235" s="15">
        <v>301</v>
      </c>
      <c r="D235" s="15" t="s">
        <v>211</v>
      </c>
      <c r="E235" s="15" t="s">
        <v>181</v>
      </c>
      <c r="F235" s="78" t="s">
        <v>320</v>
      </c>
      <c r="G235" s="78"/>
      <c r="H235" s="16">
        <v>600</v>
      </c>
      <c r="I235" s="22">
        <v>0</v>
      </c>
      <c r="J235" s="63">
        <v>0</v>
      </c>
    </row>
    <row r="236" spans="2:10" ht="31.5">
      <c r="B236" s="18" t="s">
        <v>130</v>
      </c>
      <c r="C236" s="15">
        <v>301</v>
      </c>
      <c r="D236" s="15" t="s">
        <v>211</v>
      </c>
      <c r="E236" s="15" t="s">
        <v>181</v>
      </c>
      <c r="F236" s="78" t="s">
        <v>216</v>
      </c>
      <c r="G236" s="78"/>
      <c r="H236" s="26"/>
      <c r="I236" s="22">
        <f>I237</f>
        <v>4165</v>
      </c>
      <c r="J236" s="63">
        <f t="shared" ref="J236" si="84">J237</f>
        <v>4165</v>
      </c>
    </row>
    <row r="237" spans="2:10" ht="47.25">
      <c r="B237" s="18" t="s">
        <v>43</v>
      </c>
      <c r="C237" s="15">
        <v>301</v>
      </c>
      <c r="D237" s="15" t="s">
        <v>211</v>
      </c>
      <c r="E237" s="15" t="s">
        <v>181</v>
      </c>
      <c r="F237" s="78" t="s">
        <v>217</v>
      </c>
      <c r="G237" s="78"/>
      <c r="H237" s="16">
        <v>600</v>
      </c>
      <c r="I237" s="22">
        <v>4165</v>
      </c>
      <c r="J237" s="63">
        <v>4165</v>
      </c>
    </row>
    <row r="238" spans="2:10" ht="47.25">
      <c r="B238" s="18" t="s">
        <v>21</v>
      </c>
      <c r="C238" s="15">
        <v>301</v>
      </c>
      <c r="D238" s="15" t="s">
        <v>211</v>
      </c>
      <c r="E238" s="15" t="s">
        <v>181</v>
      </c>
      <c r="F238" s="78" t="s">
        <v>218</v>
      </c>
      <c r="G238" s="78"/>
      <c r="H238" s="16"/>
      <c r="I238" s="22">
        <f>I239</f>
        <v>0</v>
      </c>
      <c r="J238" s="63">
        <f t="shared" ref="J238" si="85">J239</f>
        <v>0</v>
      </c>
    </row>
    <row r="239" spans="2:10" ht="15" customHeight="1">
      <c r="B239" s="85" t="s">
        <v>140</v>
      </c>
      <c r="C239" s="86">
        <v>301</v>
      </c>
      <c r="D239" s="86" t="s">
        <v>211</v>
      </c>
      <c r="E239" s="86" t="s">
        <v>181</v>
      </c>
      <c r="F239" s="78" t="s">
        <v>218</v>
      </c>
      <c r="G239" s="78"/>
      <c r="H239" s="78">
        <v>600</v>
      </c>
      <c r="I239" s="74">
        <v>0</v>
      </c>
      <c r="J239" s="74">
        <v>0</v>
      </c>
    </row>
    <row r="240" spans="2:10" ht="15" customHeight="1">
      <c r="B240" s="85"/>
      <c r="C240" s="86"/>
      <c r="D240" s="86"/>
      <c r="E240" s="86"/>
      <c r="F240" s="78"/>
      <c r="G240" s="78"/>
      <c r="H240" s="78"/>
      <c r="I240" s="75"/>
      <c r="J240" s="75"/>
    </row>
    <row r="241" spans="2:10" ht="24.75" customHeight="1">
      <c r="B241" s="85"/>
      <c r="C241" s="86"/>
      <c r="D241" s="86"/>
      <c r="E241" s="86"/>
      <c r="F241" s="78"/>
      <c r="G241" s="78"/>
      <c r="H241" s="78"/>
      <c r="I241" s="76"/>
      <c r="J241" s="76"/>
    </row>
    <row r="242" spans="2:10" ht="31.5">
      <c r="B242" s="13" t="s">
        <v>141</v>
      </c>
      <c r="C242" s="14">
        <v>301</v>
      </c>
      <c r="D242" s="14" t="s">
        <v>211</v>
      </c>
      <c r="E242" s="14" t="s">
        <v>185</v>
      </c>
      <c r="F242" s="78"/>
      <c r="G242" s="78"/>
      <c r="H242" s="16"/>
      <c r="I242" s="30">
        <f>I243+I249</f>
        <v>692</v>
      </c>
      <c r="J242" s="30">
        <f t="shared" ref="J242" si="86">J243+J249</f>
        <v>692</v>
      </c>
    </row>
    <row r="243" spans="2:10" ht="37.5" customHeight="1">
      <c r="B243" s="18" t="s">
        <v>51</v>
      </c>
      <c r="C243" s="15">
        <v>301</v>
      </c>
      <c r="D243" s="15" t="s">
        <v>211</v>
      </c>
      <c r="E243" s="15" t="s">
        <v>185</v>
      </c>
      <c r="F243" s="78" t="s">
        <v>87</v>
      </c>
      <c r="G243" s="78"/>
      <c r="H243" s="16"/>
      <c r="I243" s="22">
        <f>I244+I247</f>
        <v>246</v>
      </c>
      <c r="J243" s="63">
        <f t="shared" ref="J243" si="87">J244+J247</f>
        <v>246</v>
      </c>
    </row>
    <row r="244" spans="2:10" ht="31.5">
      <c r="B244" s="18" t="s">
        <v>53</v>
      </c>
      <c r="C244" s="15">
        <v>301</v>
      </c>
      <c r="D244" s="15" t="s">
        <v>211</v>
      </c>
      <c r="E244" s="15" t="s">
        <v>185</v>
      </c>
      <c r="F244" s="78" t="s">
        <v>88</v>
      </c>
      <c r="G244" s="78"/>
      <c r="H244" s="16"/>
      <c r="I244" s="22">
        <f>I245+I246</f>
        <v>246</v>
      </c>
      <c r="J244" s="63">
        <f t="shared" ref="J244" si="88">J245+J246</f>
        <v>246</v>
      </c>
    </row>
    <row r="245" spans="2:10" ht="90" customHeight="1">
      <c r="B245" s="18" t="s">
        <v>19</v>
      </c>
      <c r="C245" s="15">
        <v>301</v>
      </c>
      <c r="D245" s="15" t="s">
        <v>211</v>
      </c>
      <c r="E245" s="15" t="s">
        <v>185</v>
      </c>
      <c r="F245" s="78" t="s">
        <v>88</v>
      </c>
      <c r="G245" s="78"/>
      <c r="H245" s="16">
        <v>100</v>
      </c>
      <c r="I245" s="22">
        <v>225</v>
      </c>
      <c r="J245" s="63">
        <v>225</v>
      </c>
    </row>
    <row r="246" spans="2:10" ht="31.5">
      <c r="B246" s="18" t="s">
        <v>266</v>
      </c>
      <c r="C246" s="15">
        <v>301</v>
      </c>
      <c r="D246" s="15" t="s">
        <v>211</v>
      </c>
      <c r="E246" s="15" t="s">
        <v>185</v>
      </c>
      <c r="F246" s="78" t="s">
        <v>88</v>
      </c>
      <c r="G246" s="78"/>
      <c r="H246" s="16">
        <v>200</v>
      </c>
      <c r="I246" s="22">
        <v>21</v>
      </c>
      <c r="J246" s="63">
        <v>21</v>
      </c>
    </row>
    <row r="247" spans="2:10" ht="60.75" customHeight="1">
      <c r="B247" s="18" t="s">
        <v>106</v>
      </c>
      <c r="C247" s="15">
        <v>301</v>
      </c>
      <c r="D247" s="15" t="s">
        <v>211</v>
      </c>
      <c r="E247" s="15" t="s">
        <v>185</v>
      </c>
      <c r="F247" s="78" t="s">
        <v>91</v>
      </c>
      <c r="G247" s="78"/>
      <c r="H247" s="16"/>
      <c r="I247" s="22">
        <f>I248</f>
        <v>0</v>
      </c>
      <c r="J247" s="63">
        <f t="shared" ref="J247" si="89">J248</f>
        <v>0</v>
      </c>
    </row>
    <row r="248" spans="2:10" ht="94.5" customHeight="1">
      <c r="B248" s="18" t="s">
        <v>13</v>
      </c>
      <c r="C248" s="15">
        <v>301</v>
      </c>
      <c r="D248" s="15" t="s">
        <v>211</v>
      </c>
      <c r="E248" s="15" t="s">
        <v>185</v>
      </c>
      <c r="F248" s="78" t="s">
        <v>91</v>
      </c>
      <c r="G248" s="78"/>
      <c r="H248" s="16">
        <v>100</v>
      </c>
      <c r="I248" s="22">
        <v>0</v>
      </c>
      <c r="J248" s="63">
        <v>0</v>
      </c>
    </row>
    <row r="249" spans="2:10" ht="42.75" customHeight="1">
      <c r="B249" s="18" t="s">
        <v>283</v>
      </c>
      <c r="C249" s="15">
        <v>301</v>
      </c>
      <c r="D249" s="15" t="s">
        <v>211</v>
      </c>
      <c r="E249" s="15" t="s">
        <v>185</v>
      </c>
      <c r="F249" s="78" t="s">
        <v>103</v>
      </c>
      <c r="G249" s="78"/>
      <c r="H249" s="16"/>
      <c r="I249" s="22">
        <f>I250</f>
        <v>446</v>
      </c>
      <c r="J249" s="63">
        <f t="shared" ref="J249" si="90">J250</f>
        <v>446</v>
      </c>
    </row>
    <row r="250" spans="2:10" ht="51" customHeight="1">
      <c r="B250" s="18" t="s">
        <v>143</v>
      </c>
      <c r="C250" s="15">
        <v>301</v>
      </c>
      <c r="D250" s="15" t="s">
        <v>211</v>
      </c>
      <c r="E250" s="15" t="s">
        <v>185</v>
      </c>
      <c r="F250" s="78" t="s">
        <v>63</v>
      </c>
      <c r="G250" s="78"/>
      <c r="H250" s="16"/>
      <c r="I250" s="22">
        <f>I251+I254</f>
        <v>446</v>
      </c>
      <c r="J250" s="63">
        <f t="shared" ref="J250" si="91">J251+J254</f>
        <v>446</v>
      </c>
    </row>
    <row r="251" spans="2:10" ht="94.5">
      <c r="B251" s="18" t="s">
        <v>64</v>
      </c>
      <c r="C251" s="15">
        <v>301</v>
      </c>
      <c r="D251" s="15" t="s">
        <v>211</v>
      </c>
      <c r="E251" s="15" t="s">
        <v>185</v>
      </c>
      <c r="F251" s="78" t="s">
        <v>105</v>
      </c>
      <c r="G251" s="78"/>
      <c r="H251" s="16"/>
      <c r="I251" s="22">
        <f>I252+I253</f>
        <v>446</v>
      </c>
      <c r="J251" s="63">
        <f t="shared" ref="J251" si="92">J252+J253</f>
        <v>446</v>
      </c>
    </row>
    <row r="252" spans="2:10" ht="87" customHeight="1">
      <c r="B252" s="18" t="s">
        <v>13</v>
      </c>
      <c r="C252" s="15">
        <v>301</v>
      </c>
      <c r="D252" s="15" t="s">
        <v>211</v>
      </c>
      <c r="E252" s="15" t="s">
        <v>185</v>
      </c>
      <c r="F252" s="78" t="s">
        <v>105</v>
      </c>
      <c r="G252" s="78"/>
      <c r="H252" s="16">
        <v>100</v>
      </c>
      <c r="I252" s="22">
        <v>403</v>
      </c>
      <c r="J252" s="63">
        <v>403</v>
      </c>
    </row>
    <row r="253" spans="2:10" ht="54.75" customHeight="1">
      <c r="B253" s="43" t="s">
        <v>266</v>
      </c>
      <c r="C253" s="15">
        <v>301</v>
      </c>
      <c r="D253" s="15" t="s">
        <v>211</v>
      </c>
      <c r="E253" s="15" t="s">
        <v>185</v>
      </c>
      <c r="F253" s="78" t="s">
        <v>105</v>
      </c>
      <c r="G253" s="78"/>
      <c r="H253" s="16">
        <v>200</v>
      </c>
      <c r="I253" s="22">
        <v>43</v>
      </c>
      <c r="J253" s="63">
        <v>43</v>
      </c>
    </row>
    <row r="254" spans="2:10" ht="47.25">
      <c r="B254" s="18" t="s">
        <v>106</v>
      </c>
      <c r="C254" s="15">
        <v>301</v>
      </c>
      <c r="D254" s="15" t="s">
        <v>211</v>
      </c>
      <c r="E254" s="15" t="s">
        <v>185</v>
      </c>
      <c r="F254" s="78" t="s">
        <v>107</v>
      </c>
      <c r="G254" s="78"/>
      <c r="H254" s="16"/>
      <c r="I254" s="22">
        <f>I255</f>
        <v>0</v>
      </c>
      <c r="J254" s="63">
        <f t="shared" ref="J254" si="93">J255</f>
        <v>0</v>
      </c>
    </row>
    <row r="255" spans="2:10" ht="15" customHeight="1">
      <c r="B255" s="85" t="s">
        <v>144</v>
      </c>
      <c r="C255" s="86">
        <v>301</v>
      </c>
      <c r="D255" s="86" t="s">
        <v>211</v>
      </c>
      <c r="E255" s="86" t="s">
        <v>185</v>
      </c>
      <c r="F255" s="78" t="s">
        <v>107</v>
      </c>
      <c r="G255" s="78"/>
      <c r="H255" s="78">
        <v>100</v>
      </c>
      <c r="I255" s="77">
        <v>0</v>
      </c>
      <c r="J255" s="77">
        <v>0</v>
      </c>
    </row>
    <row r="256" spans="2:10" ht="15" customHeight="1">
      <c r="B256" s="85"/>
      <c r="C256" s="86"/>
      <c r="D256" s="86"/>
      <c r="E256" s="86"/>
      <c r="F256" s="78"/>
      <c r="G256" s="78"/>
      <c r="H256" s="78"/>
      <c r="I256" s="77"/>
      <c r="J256" s="77"/>
    </row>
    <row r="257" spans="2:10" ht="15.75">
      <c r="B257" s="13" t="s">
        <v>71</v>
      </c>
      <c r="C257" s="14">
        <v>301</v>
      </c>
      <c r="D257" s="14">
        <v>10</v>
      </c>
      <c r="E257" s="14"/>
      <c r="F257" s="79"/>
      <c r="G257" s="79"/>
      <c r="H257" s="17"/>
      <c r="I257" s="30">
        <f>I258</f>
        <v>1234</v>
      </c>
      <c r="J257" s="30">
        <f t="shared" ref="J257" si="94">J258</f>
        <v>1234</v>
      </c>
    </row>
    <row r="258" spans="2:10" ht="15.75">
      <c r="B258" s="18" t="s">
        <v>145</v>
      </c>
      <c r="C258" s="15">
        <v>301</v>
      </c>
      <c r="D258" s="15">
        <v>10</v>
      </c>
      <c r="E258" s="15" t="s">
        <v>183</v>
      </c>
      <c r="F258" s="78"/>
      <c r="G258" s="78"/>
      <c r="H258" s="16"/>
      <c r="I258" s="22">
        <f>I259+I265+I262</f>
        <v>1234</v>
      </c>
      <c r="J258" s="63">
        <f t="shared" ref="J258" si="95">J259+J265+J262</f>
        <v>1234</v>
      </c>
    </row>
    <row r="259" spans="2:10" ht="60" customHeight="1">
      <c r="B259" s="18" t="s">
        <v>220</v>
      </c>
      <c r="C259" s="15" t="s">
        <v>212</v>
      </c>
      <c r="D259" s="15" t="s">
        <v>186</v>
      </c>
      <c r="E259" s="15" t="s">
        <v>183</v>
      </c>
      <c r="F259" s="68" t="s">
        <v>221</v>
      </c>
      <c r="G259" s="69"/>
      <c r="H259" s="16"/>
      <c r="I259" s="22">
        <f>I260</f>
        <v>369</v>
      </c>
      <c r="J259" s="63">
        <f t="shared" ref="J259:J260" si="96">J260</f>
        <v>369</v>
      </c>
    </row>
    <row r="260" spans="2:10" ht="42.75" customHeight="1">
      <c r="B260" s="18" t="s">
        <v>255</v>
      </c>
      <c r="C260" s="15" t="s">
        <v>212</v>
      </c>
      <c r="D260" s="15" t="s">
        <v>186</v>
      </c>
      <c r="E260" s="15" t="s">
        <v>183</v>
      </c>
      <c r="F260" s="68" t="s">
        <v>254</v>
      </c>
      <c r="G260" s="69"/>
      <c r="H260" s="16"/>
      <c r="I260" s="22">
        <f>I261</f>
        <v>369</v>
      </c>
      <c r="J260" s="63">
        <f t="shared" si="96"/>
        <v>369</v>
      </c>
    </row>
    <row r="261" spans="2:10" ht="42.75" customHeight="1">
      <c r="B261" s="18" t="s">
        <v>20</v>
      </c>
      <c r="C261" s="15">
        <v>301</v>
      </c>
      <c r="D261" s="15">
        <v>10</v>
      </c>
      <c r="E261" s="15" t="s">
        <v>183</v>
      </c>
      <c r="F261" s="68" t="s">
        <v>254</v>
      </c>
      <c r="G261" s="69"/>
      <c r="H261" s="16">
        <v>300</v>
      </c>
      <c r="I261" s="22">
        <v>369</v>
      </c>
      <c r="J261" s="63">
        <v>369</v>
      </c>
    </row>
    <row r="262" spans="2:10" ht="57" customHeight="1">
      <c r="B262" s="18" t="s">
        <v>301</v>
      </c>
      <c r="C262" s="15" t="s">
        <v>212</v>
      </c>
      <c r="D262" s="15" t="s">
        <v>186</v>
      </c>
      <c r="E262" s="15" t="s">
        <v>183</v>
      </c>
      <c r="F262" s="68" t="s">
        <v>286</v>
      </c>
      <c r="G262" s="69"/>
      <c r="H262" s="16"/>
      <c r="I262" s="22">
        <f>I263</f>
        <v>840</v>
      </c>
      <c r="J262" s="63">
        <f t="shared" ref="J262:J263" si="97">J263</f>
        <v>840</v>
      </c>
    </row>
    <row r="263" spans="2:10" ht="42.75" customHeight="1">
      <c r="B263" s="18" t="s">
        <v>303</v>
      </c>
      <c r="C263" s="15" t="s">
        <v>212</v>
      </c>
      <c r="D263" s="15" t="s">
        <v>186</v>
      </c>
      <c r="E263" s="15" t="s">
        <v>183</v>
      </c>
      <c r="F263" s="68" t="s">
        <v>302</v>
      </c>
      <c r="G263" s="69"/>
      <c r="H263" s="16"/>
      <c r="I263" s="22">
        <f>I264</f>
        <v>840</v>
      </c>
      <c r="J263" s="63">
        <f t="shared" si="97"/>
        <v>840</v>
      </c>
    </row>
    <row r="264" spans="2:10" ht="42.75" customHeight="1">
      <c r="B264" s="18" t="s">
        <v>20</v>
      </c>
      <c r="C264" s="15" t="s">
        <v>212</v>
      </c>
      <c r="D264" s="15" t="s">
        <v>186</v>
      </c>
      <c r="E264" s="15" t="s">
        <v>304</v>
      </c>
      <c r="F264" s="68" t="s">
        <v>302</v>
      </c>
      <c r="G264" s="69"/>
      <c r="H264" s="16">
        <v>300</v>
      </c>
      <c r="I264" s="22">
        <v>840</v>
      </c>
      <c r="J264" s="63">
        <v>840</v>
      </c>
    </row>
    <row r="265" spans="2:10" ht="47.25">
      <c r="B265" s="18" t="s">
        <v>219</v>
      </c>
      <c r="C265" s="15">
        <v>301</v>
      </c>
      <c r="D265" s="15">
        <v>10</v>
      </c>
      <c r="E265" s="15" t="s">
        <v>183</v>
      </c>
      <c r="F265" s="78" t="s">
        <v>146</v>
      </c>
      <c r="G265" s="78"/>
      <c r="H265" s="16"/>
      <c r="I265" s="22">
        <f>I266</f>
        <v>25</v>
      </c>
      <c r="J265" s="63">
        <f t="shared" ref="J265" si="98">J266</f>
        <v>25</v>
      </c>
    </row>
    <row r="266" spans="2:10" ht="31.5">
      <c r="B266" s="18" t="s">
        <v>34</v>
      </c>
      <c r="C266" s="15">
        <v>301</v>
      </c>
      <c r="D266" s="15">
        <v>10</v>
      </c>
      <c r="E266" s="15" t="s">
        <v>183</v>
      </c>
      <c r="F266" s="78" t="s">
        <v>147</v>
      </c>
      <c r="G266" s="78"/>
      <c r="H266" s="16"/>
      <c r="I266" s="22">
        <f>I267+I268</f>
        <v>25</v>
      </c>
      <c r="J266" s="63">
        <f t="shared" ref="J266" si="99">J267+J268</f>
        <v>25</v>
      </c>
    </row>
    <row r="267" spans="2:10" ht="31.5">
      <c r="B267" s="43" t="s">
        <v>266</v>
      </c>
      <c r="C267" s="44" t="s">
        <v>212</v>
      </c>
      <c r="D267" s="44" t="s">
        <v>186</v>
      </c>
      <c r="E267" s="44" t="s">
        <v>183</v>
      </c>
      <c r="F267" s="68" t="s">
        <v>147</v>
      </c>
      <c r="G267" s="69"/>
      <c r="H267" s="41">
        <v>200</v>
      </c>
      <c r="I267" s="22">
        <v>15</v>
      </c>
      <c r="J267" s="63">
        <v>15</v>
      </c>
    </row>
    <row r="268" spans="2:10" ht="31.5">
      <c r="B268" s="18" t="s">
        <v>20</v>
      </c>
      <c r="C268" s="15">
        <v>301</v>
      </c>
      <c r="D268" s="15">
        <v>10</v>
      </c>
      <c r="E268" s="15" t="s">
        <v>183</v>
      </c>
      <c r="F268" s="78" t="s">
        <v>147</v>
      </c>
      <c r="G268" s="78"/>
      <c r="H268" s="16">
        <v>300</v>
      </c>
      <c r="I268" s="22">
        <v>10</v>
      </c>
      <c r="J268" s="63">
        <v>10</v>
      </c>
    </row>
    <row r="269" spans="2:10" ht="31.5">
      <c r="B269" s="13" t="s">
        <v>148</v>
      </c>
      <c r="C269" s="14">
        <v>303</v>
      </c>
      <c r="D269" s="14"/>
      <c r="E269" s="14"/>
      <c r="F269" s="79"/>
      <c r="G269" s="79"/>
      <c r="H269" s="17"/>
      <c r="I269" s="62">
        <f>I270+I327+I336+I358+I380+I388+I393</f>
        <v>24250.71</v>
      </c>
      <c r="J269" s="62">
        <f t="shared" ref="J269" si="100">J270+J327+J336+J358+J380+J388+J393</f>
        <v>24305.559999999998</v>
      </c>
    </row>
    <row r="270" spans="2:10" ht="15.75">
      <c r="B270" s="13" t="s">
        <v>85</v>
      </c>
      <c r="C270" s="14">
        <v>303</v>
      </c>
      <c r="D270" s="14" t="s">
        <v>181</v>
      </c>
      <c r="E270" s="14"/>
      <c r="F270" s="79"/>
      <c r="G270" s="79"/>
      <c r="H270" s="17"/>
      <c r="I270" s="30">
        <f>I271+I278+I283+I291+I296+I301</f>
        <v>11933.5</v>
      </c>
      <c r="J270" s="30">
        <f t="shared" ref="J270" si="101">J271+J278+J283+J291+J296+J301</f>
        <v>11933.099999999999</v>
      </c>
    </row>
    <row r="271" spans="2:10" ht="47.25">
      <c r="B271" s="18" t="s">
        <v>149</v>
      </c>
      <c r="C271" s="15">
        <v>303</v>
      </c>
      <c r="D271" s="15" t="s">
        <v>181</v>
      </c>
      <c r="E271" s="15" t="s">
        <v>182</v>
      </c>
      <c r="F271" s="78"/>
      <c r="G271" s="78"/>
      <c r="H271" s="16"/>
      <c r="I271" s="22">
        <f>I272</f>
        <v>238</v>
      </c>
      <c r="J271" s="63">
        <f t="shared" ref="J271:J272" si="102">J272</f>
        <v>238</v>
      </c>
    </row>
    <row r="272" spans="2:10" ht="92.25" customHeight="1">
      <c r="B272" s="18" t="s">
        <v>99</v>
      </c>
      <c r="C272" s="15" t="s">
        <v>222</v>
      </c>
      <c r="D272" s="15" t="s">
        <v>181</v>
      </c>
      <c r="E272" s="15" t="s">
        <v>182</v>
      </c>
      <c r="F272" s="68" t="s">
        <v>50</v>
      </c>
      <c r="G272" s="69"/>
      <c r="H272" s="16"/>
      <c r="I272" s="22">
        <f>I273</f>
        <v>238</v>
      </c>
      <c r="J272" s="63">
        <f t="shared" si="102"/>
        <v>238</v>
      </c>
    </row>
    <row r="273" spans="2:10" ht="31.5">
      <c r="B273" s="18" t="s">
        <v>86</v>
      </c>
      <c r="C273" s="15">
        <v>303</v>
      </c>
      <c r="D273" s="15" t="s">
        <v>181</v>
      </c>
      <c r="E273" s="15" t="s">
        <v>182</v>
      </c>
      <c r="F273" s="78" t="s">
        <v>90</v>
      </c>
      <c r="G273" s="78"/>
      <c r="H273" s="16"/>
      <c r="I273" s="22">
        <f>I274+I276</f>
        <v>238</v>
      </c>
      <c r="J273" s="63">
        <f t="shared" ref="J273" si="103">J274+J276</f>
        <v>238</v>
      </c>
    </row>
    <row r="274" spans="2:10" ht="15.75">
      <c r="B274" s="18" t="s">
        <v>150</v>
      </c>
      <c r="C274" s="15">
        <v>303</v>
      </c>
      <c r="D274" s="15" t="s">
        <v>181</v>
      </c>
      <c r="E274" s="15" t="s">
        <v>182</v>
      </c>
      <c r="F274" s="78" t="s">
        <v>151</v>
      </c>
      <c r="G274" s="78"/>
      <c r="H274" s="16"/>
      <c r="I274" s="22">
        <f>I275</f>
        <v>238</v>
      </c>
      <c r="J274" s="63">
        <f t="shared" ref="J274" si="104">J275</f>
        <v>238</v>
      </c>
    </row>
    <row r="275" spans="2:10" ht="85.5" customHeight="1">
      <c r="B275" s="18" t="s">
        <v>23</v>
      </c>
      <c r="C275" s="15">
        <v>303</v>
      </c>
      <c r="D275" s="15" t="s">
        <v>181</v>
      </c>
      <c r="E275" s="15" t="s">
        <v>182</v>
      </c>
      <c r="F275" s="78" t="s">
        <v>151</v>
      </c>
      <c r="G275" s="78"/>
      <c r="H275" s="16">
        <v>100</v>
      </c>
      <c r="I275" s="22">
        <v>238</v>
      </c>
      <c r="J275" s="63">
        <v>238</v>
      </c>
    </row>
    <row r="276" spans="2:10" ht="47.25">
      <c r="B276" s="18" t="s">
        <v>106</v>
      </c>
      <c r="C276" s="15">
        <v>303</v>
      </c>
      <c r="D276" s="15" t="s">
        <v>181</v>
      </c>
      <c r="E276" s="15" t="s">
        <v>182</v>
      </c>
      <c r="F276" s="78" t="s">
        <v>56</v>
      </c>
      <c r="G276" s="78"/>
      <c r="H276" s="16"/>
      <c r="I276" s="22">
        <f>I277</f>
        <v>0</v>
      </c>
      <c r="J276" s="63">
        <f t="shared" ref="J276" si="105">J277</f>
        <v>0</v>
      </c>
    </row>
    <row r="277" spans="2:10" ht="105.75" customHeight="1">
      <c r="B277" s="18" t="s">
        <v>13</v>
      </c>
      <c r="C277" s="15">
        <v>303</v>
      </c>
      <c r="D277" s="15" t="s">
        <v>181</v>
      </c>
      <c r="E277" s="15" t="s">
        <v>182</v>
      </c>
      <c r="F277" s="78" t="s">
        <v>56</v>
      </c>
      <c r="G277" s="78"/>
      <c r="H277" s="16">
        <v>100</v>
      </c>
      <c r="I277" s="22">
        <v>0</v>
      </c>
      <c r="J277" s="63">
        <v>0</v>
      </c>
    </row>
    <row r="278" spans="2:10" ht="87" customHeight="1">
      <c r="B278" s="18" t="s">
        <v>152</v>
      </c>
      <c r="C278" s="15">
        <v>303</v>
      </c>
      <c r="D278" s="15" t="s">
        <v>181</v>
      </c>
      <c r="E278" s="15" t="s">
        <v>183</v>
      </c>
      <c r="F278" s="78"/>
      <c r="G278" s="78"/>
      <c r="H278" s="16"/>
      <c r="I278" s="22">
        <f>I279</f>
        <v>12</v>
      </c>
      <c r="J278" s="63">
        <f t="shared" ref="J278:J279" si="106">J279</f>
        <v>12</v>
      </c>
    </row>
    <row r="279" spans="2:10" ht="31.5">
      <c r="B279" s="18" t="s">
        <v>86</v>
      </c>
      <c r="C279" s="15">
        <v>303</v>
      </c>
      <c r="D279" s="15" t="s">
        <v>181</v>
      </c>
      <c r="E279" s="15" t="s">
        <v>183</v>
      </c>
      <c r="F279" s="78" t="s">
        <v>90</v>
      </c>
      <c r="G279" s="78"/>
      <c r="H279" s="16"/>
      <c r="I279" s="22">
        <f>I280</f>
        <v>12</v>
      </c>
      <c r="J279" s="63">
        <f t="shared" si="106"/>
        <v>12</v>
      </c>
    </row>
    <row r="280" spans="2:10" ht="31.5">
      <c r="B280" s="18" t="s">
        <v>53</v>
      </c>
      <c r="C280" s="15">
        <v>303</v>
      </c>
      <c r="D280" s="15" t="s">
        <v>181</v>
      </c>
      <c r="E280" s="15" t="s">
        <v>183</v>
      </c>
      <c r="F280" s="78" t="s">
        <v>88</v>
      </c>
      <c r="G280" s="78"/>
      <c r="H280" s="16"/>
      <c r="I280" s="22">
        <f>I281+I282</f>
        <v>12</v>
      </c>
      <c r="J280" s="63">
        <f t="shared" ref="J280" si="107">J281+J282</f>
        <v>12</v>
      </c>
    </row>
    <row r="281" spans="2:10" ht="88.5" customHeight="1">
      <c r="B281" s="18" t="s">
        <v>19</v>
      </c>
      <c r="C281" s="15">
        <v>303</v>
      </c>
      <c r="D281" s="15" t="s">
        <v>181</v>
      </c>
      <c r="E281" s="15" t="s">
        <v>183</v>
      </c>
      <c r="F281" s="78" t="s">
        <v>153</v>
      </c>
      <c r="G281" s="78"/>
      <c r="H281" s="16">
        <v>100</v>
      </c>
      <c r="I281" s="22">
        <v>0</v>
      </c>
      <c r="J281" s="63">
        <v>0</v>
      </c>
    </row>
    <row r="282" spans="2:10" ht="56.25" customHeight="1">
      <c r="B282" s="18" t="s">
        <v>266</v>
      </c>
      <c r="C282" s="15" t="s">
        <v>222</v>
      </c>
      <c r="D282" s="15" t="s">
        <v>181</v>
      </c>
      <c r="E282" s="15" t="s">
        <v>183</v>
      </c>
      <c r="F282" s="68" t="s">
        <v>88</v>
      </c>
      <c r="G282" s="69"/>
      <c r="H282" s="16">
        <v>200</v>
      </c>
      <c r="I282" s="22">
        <v>12</v>
      </c>
      <c r="J282" s="63">
        <v>12</v>
      </c>
    </row>
    <row r="283" spans="2:10" ht="72" customHeight="1">
      <c r="B283" s="18" t="s">
        <v>154</v>
      </c>
      <c r="C283" s="15">
        <v>303</v>
      </c>
      <c r="D283" s="15" t="s">
        <v>181</v>
      </c>
      <c r="E283" s="15" t="s">
        <v>185</v>
      </c>
      <c r="F283" s="78"/>
      <c r="G283" s="78"/>
      <c r="H283" s="16"/>
      <c r="I283" s="22">
        <f>I284</f>
        <v>4127</v>
      </c>
      <c r="J283" s="63">
        <f t="shared" ref="J283" si="108">J284</f>
        <v>4127</v>
      </c>
    </row>
    <row r="284" spans="2:10" ht="31.5">
      <c r="B284" s="18" t="s">
        <v>86</v>
      </c>
      <c r="C284" s="15">
        <v>303</v>
      </c>
      <c r="D284" s="15" t="s">
        <v>181</v>
      </c>
      <c r="E284" s="15" t="s">
        <v>185</v>
      </c>
      <c r="F284" s="78" t="s">
        <v>87</v>
      </c>
      <c r="G284" s="78"/>
      <c r="H284" s="16"/>
      <c r="I284" s="22">
        <f>I285+I289</f>
        <v>4127</v>
      </c>
      <c r="J284" s="63">
        <f t="shared" ref="J284" si="109">J285+J289</f>
        <v>4127</v>
      </c>
    </row>
    <row r="285" spans="2:10" ht="31.5">
      <c r="B285" s="18" t="s">
        <v>53</v>
      </c>
      <c r="C285" s="15">
        <v>303</v>
      </c>
      <c r="D285" s="15" t="s">
        <v>181</v>
      </c>
      <c r="E285" s="15" t="s">
        <v>185</v>
      </c>
      <c r="F285" s="78" t="s">
        <v>88</v>
      </c>
      <c r="G285" s="78"/>
      <c r="H285" s="16"/>
      <c r="I285" s="22">
        <f>I286+I287+I288</f>
        <v>4127</v>
      </c>
      <c r="J285" s="63">
        <f t="shared" ref="J285" si="110">J286+J287+J288</f>
        <v>4127</v>
      </c>
    </row>
    <row r="286" spans="2:10" ht="78.75">
      <c r="B286" s="18" t="s">
        <v>13</v>
      </c>
      <c r="C286" s="15">
        <v>303</v>
      </c>
      <c r="D286" s="15" t="s">
        <v>181</v>
      </c>
      <c r="E286" s="15" t="s">
        <v>185</v>
      </c>
      <c r="F286" s="78" t="s">
        <v>88</v>
      </c>
      <c r="G286" s="78"/>
      <c r="H286" s="16">
        <v>100</v>
      </c>
      <c r="I286" s="22">
        <v>3603</v>
      </c>
      <c r="J286" s="63">
        <v>3603</v>
      </c>
    </row>
    <row r="287" spans="2:10" ht="55.5" customHeight="1">
      <c r="B287" s="18" t="s">
        <v>264</v>
      </c>
      <c r="C287" s="15">
        <v>303</v>
      </c>
      <c r="D287" s="15" t="s">
        <v>181</v>
      </c>
      <c r="E287" s="15" t="s">
        <v>185</v>
      </c>
      <c r="F287" s="78" t="s">
        <v>88</v>
      </c>
      <c r="G287" s="78"/>
      <c r="H287" s="16">
        <v>200</v>
      </c>
      <c r="I287" s="22">
        <v>219</v>
      </c>
      <c r="J287" s="63">
        <v>219</v>
      </c>
    </row>
    <row r="288" spans="2:10" ht="28.5" customHeight="1">
      <c r="B288" s="18" t="s">
        <v>270</v>
      </c>
      <c r="C288" s="15">
        <v>303</v>
      </c>
      <c r="D288" s="15" t="s">
        <v>181</v>
      </c>
      <c r="E288" s="15" t="s">
        <v>185</v>
      </c>
      <c r="F288" s="78" t="s">
        <v>88</v>
      </c>
      <c r="G288" s="78"/>
      <c r="H288" s="16">
        <v>800</v>
      </c>
      <c r="I288" s="22">
        <v>305</v>
      </c>
      <c r="J288" s="63">
        <v>305</v>
      </c>
    </row>
    <row r="289" spans="2:10" ht="47.25">
      <c r="B289" s="18" t="s">
        <v>21</v>
      </c>
      <c r="C289" s="15">
        <v>303</v>
      </c>
      <c r="D289" s="15" t="s">
        <v>181</v>
      </c>
      <c r="E289" s="15" t="s">
        <v>185</v>
      </c>
      <c r="F289" s="78" t="s">
        <v>56</v>
      </c>
      <c r="G289" s="78"/>
      <c r="H289" s="16"/>
      <c r="I289" s="22">
        <f>SUM(I290)</f>
        <v>0</v>
      </c>
      <c r="J289" s="63">
        <f t="shared" ref="J289" si="111">SUM(J290)</f>
        <v>0</v>
      </c>
    </row>
    <row r="290" spans="2:10" ht="78.75">
      <c r="B290" s="18" t="s">
        <v>19</v>
      </c>
      <c r="C290" s="15">
        <v>303</v>
      </c>
      <c r="D290" s="15" t="s">
        <v>181</v>
      </c>
      <c r="E290" s="15" t="s">
        <v>185</v>
      </c>
      <c r="F290" s="78" t="s">
        <v>56</v>
      </c>
      <c r="G290" s="78"/>
      <c r="H290" s="16">
        <v>100</v>
      </c>
      <c r="I290" s="22">
        <v>0</v>
      </c>
      <c r="J290" s="63">
        <v>0</v>
      </c>
    </row>
    <row r="291" spans="2:10" ht="47.25">
      <c r="B291" s="18" t="s">
        <v>295</v>
      </c>
      <c r="C291" s="15" t="s">
        <v>222</v>
      </c>
      <c r="D291" s="15" t="s">
        <v>181</v>
      </c>
      <c r="E291" s="15" t="s">
        <v>188</v>
      </c>
      <c r="F291" s="68"/>
      <c r="G291" s="69"/>
      <c r="H291" s="16"/>
      <c r="I291" s="22">
        <f>I292</f>
        <v>79</v>
      </c>
      <c r="J291" s="63">
        <f t="shared" ref="J291:J294" si="112">J292</f>
        <v>79</v>
      </c>
    </row>
    <row r="292" spans="2:10" ht="63">
      <c r="B292" s="18" t="s">
        <v>99</v>
      </c>
      <c r="C292" s="15" t="s">
        <v>222</v>
      </c>
      <c r="D292" s="15" t="s">
        <v>181</v>
      </c>
      <c r="E292" s="15" t="s">
        <v>188</v>
      </c>
      <c r="F292" s="68" t="s">
        <v>50</v>
      </c>
      <c r="G292" s="69"/>
      <c r="H292" s="16"/>
      <c r="I292" s="22">
        <f>I293</f>
        <v>79</v>
      </c>
      <c r="J292" s="63">
        <f t="shared" si="112"/>
        <v>79</v>
      </c>
    </row>
    <row r="293" spans="2:10" ht="31.5">
      <c r="B293" s="18" t="s">
        <v>86</v>
      </c>
      <c r="C293" s="15" t="s">
        <v>222</v>
      </c>
      <c r="D293" s="15" t="s">
        <v>181</v>
      </c>
      <c r="E293" s="15" t="s">
        <v>188</v>
      </c>
      <c r="F293" s="78" t="s">
        <v>90</v>
      </c>
      <c r="G293" s="78"/>
      <c r="H293" s="16"/>
      <c r="I293" s="22">
        <f>I294</f>
        <v>79</v>
      </c>
      <c r="J293" s="63">
        <f t="shared" si="112"/>
        <v>79</v>
      </c>
    </row>
    <row r="294" spans="2:10" ht="31.5">
      <c r="B294" s="18" t="s">
        <v>53</v>
      </c>
      <c r="C294" s="15" t="s">
        <v>222</v>
      </c>
      <c r="D294" s="15" t="s">
        <v>181</v>
      </c>
      <c r="E294" s="15" t="s">
        <v>188</v>
      </c>
      <c r="F294" s="78" t="s">
        <v>88</v>
      </c>
      <c r="G294" s="78"/>
      <c r="H294" s="16"/>
      <c r="I294" s="22">
        <f>I295</f>
        <v>79</v>
      </c>
      <c r="J294" s="63">
        <f t="shared" si="112"/>
        <v>79</v>
      </c>
    </row>
    <row r="295" spans="2:10" ht="78.75">
      <c r="B295" s="18" t="s">
        <v>19</v>
      </c>
      <c r="C295" s="15" t="s">
        <v>222</v>
      </c>
      <c r="D295" s="15" t="s">
        <v>181</v>
      </c>
      <c r="E295" s="15" t="s">
        <v>188</v>
      </c>
      <c r="F295" s="78" t="s">
        <v>88</v>
      </c>
      <c r="G295" s="78"/>
      <c r="H295" s="16">
        <v>100</v>
      </c>
      <c r="I295" s="22">
        <v>79</v>
      </c>
      <c r="J295" s="63">
        <v>79</v>
      </c>
    </row>
    <row r="296" spans="2:10" ht="15.75">
      <c r="B296" s="18" t="s">
        <v>155</v>
      </c>
      <c r="C296" s="15">
        <v>303</v>
      </c>
      <c r="D296" s="15" t="s">
        <v>181</v>
      </c>
      <c r="E296" s="15" t="s">
        <v>195</v>
      </c>
      <c r="F296" s="78"/>
      <c r="G296" s="78"/>
      <c r="H296" s="16"/>
      <c r="I296" s="22">
        <f>I297</f>
        <v>1.8</v>
      </c>
      <c r="J296" s="63">
        <f t="shared" ref="J296:J299" si="113">J297</f>
        <v>1.4</v>
      </c>
    </row>
    <row r="297" spans="2:10" ht="63">
      <c r="B297" s="18" t="s">
        <v>99</v>
      </c>
      <c r="C297" s="15" t="s">
        <v>222</v>
      </c>
      <c r="D297" s="15" t="s">
        <v>181</v>
      </c>
      <c r="E297" s="15" t="s">
        <v>195</v>
      </c>
      <c r="F297" s="68" t="s">
        <v>50</v>
      </c>
      <c r="G297" s="69"/>
      <c r="H297" s="16"/>
      <c r="I297" s="22">
        <f>I298</f>
        <v>1.8</v>
      </c>
      <c r="J297" s="63">
        <f t="shared" si="113"/>
        <v>1.4</v>
      </c>
    </row>
    <row r="298" spans="2:10" ht="36.75" customHeight="1">
      <c r="B298" s="18" t="s">
        <v>57</v>
      </c>
      <c r="C298" s="15" t="s">
        <v>222</v>
      </c>
      <c r="D298" s="15" t="s">
        <v>181</v>
      </c>
      <c r="E298" s="15" t="s">
        <v>195</v>
      </c>
      <c r="F298" s="68" t="s">
        <v>58</v>
      </c>
      <c r="G298" s="69"/>
      <c r="H298" s="16"/>
      <c r="I298" s="22">
        <f>I299</f>
        <v>1.8</v>
      </c>
      <c r="J298" s="63">
        <f t="shared" si="113"/>
        <v>1.4</v>
      </c>
    </row>
    <row r="299" spans="2:10" ht="63" customHeight="1">
      <c r="B299" s="19" t="s">
        <v>156</v>
      </c>
      <c r="C299" s="15">
        <v>303</v>
      </c>
      <c r="D299" s="15" t="s">
        <v>181</v>
      </c>
      <c r="E299" s="15" t="s">
        <v>195</v>
      </c>
      <c r="F299" s="80" t="s">
        <v>157</v>
      </c>
      <c r="G299" s="80"/>
      <c r="H299" s="16"/>
      <c r="I299" s="22">
        <f>I300</f>
        <v>1.8</v>
      </c>
      <c r="J299" s="63">
        <f t="shared" si="113"/>
        <v>1.4</v>
      </c>
    </row>
    <row r="300" spans="2:10" ht="31.5">
      <c r="B300" s="18" t="s">
        <v>271</v>
      </c>
      <c r="C300" s="15">
        <v>303</v>
      </c>
      <c r="D300" s="15" t="s">
        <v>181</v>
      </c>
      <c r="E300" s="15" t="s">
        <v>195</v>
      </c>
      <c r="F300" s="80" t="s">
        <v>157</v>
      </c>
      <c r="G300" s="80"/>
      <c r="H300" s="16">
        <v>200</v>
      </c>
      <c r="I300" s="22">
        <v>1.8</v>
      </c>
      <c r="J300" s="63">
        <v>1.4</v>
      </c>
    </row>
    <row r="301" spans="2:10" ht="15.75">
      <c r="B301" s="18" t="s">
        <v>98</v>
      </c>
      <c r="C301" s="15">
        <v>303</v>
      </c>
      <c r="D301" s="15" t="s">
        <v>181</v>
      </c>
      <c r="E301" s="15">
        <v>13</v>
      </c>
      <c r="F301" s="78"/>
      <c r="G301" s="78"/>
      <c r="H301" s="16"/>
      <c r="I301" s="22">
        <f>I302+I306+I316+I319</f>
        <v>7475.7</v>
      </c>
      <c r="J301" s="63">
        <f t="shared" ref="J301" si="114">J302+J306+J316+J319</f>
        <v>7475.7</v>
      </c>
    </row>
    <row r="302" spans="2:10" ht="63">
      <c r="B302" s="27" t="s">
        <v>99</v>
      </c>
      <c r="C302" s="15" t="s">
        <v>222</v>
      </c>
      <c r="D302" s="15" t="s">
        <v>181</v>
      </c>
      <c r="E302" s="15" t="s">
        <v>199</v>
      </c>
      <c r="F302" s="81" t="s">
        <v>50</v>
      </c>
      <c r="G302" s="82"/>
      <c r="H302" s="16"/>
      <c r="I302" s="22">
        <f>I303</f>
        <v>259</v>
      </c>
      <c r="J302" s="63">
        <f t="shared" ref="J302:J304" si="115">J303</f>
        <v>259</v>
      </c>
    </row>
    <row r="303" spans="2:10" ht="31.5">
      <c r="B303" s="27" t="s">
        <v>57</v>
      </c>
      <c r="C303" s="15" t="s">
        <v>222</v>
      </c>
      <c r="D303" s="15" t="s">
        <v>181</v>
      </c>
      <c r="E303" s="15" t="s">
        <v>199</v>
      </c>
      <c r="F303" s="68" t="s">
        <v>58</v>
      </c>
      <c r="G303" s="69"/>
      <c r="H303" s="16"/>
      <c r="I303" s="22">
        <f>I304</f>
        <v>259</v>
      </c>
      <c r="J303" s="63">
        <f t="shared" si="115"/>
        <v>259</v>
      </c>
    </row>
    <row r="304" spans="2:10" ht="31.5">
      <c r="B304" s="27" t="s">
        <v>100</v>
      </c>
      <c r="C304" s="15" t="s">
        <v>222</v>
      </c>
      <c r="D304" s="15" t="s">
        <v>181</v>
      </c>
      <c r="E304" s="15" t="s">
        <v>199</v>
      </c>
      <c r="F304" s="68" t="s">
        <v>101</v>
      </c>
      <c r="G304" s="69"/>
      <c r="H304" s="16"/>
      <c r="I304" s="22">
        <f>I305</f>
        <v>259</v>
      </c>
      <c r="J304" s="63">
        <f t="shared" si="115"/>
        <v>259</v>
      </c>
    </row>
    <row r="305" spans="2:10" ht="31.5">
      <c r="B305" s="18" t="s">
        <v>271</v>
      </c>
      <c r="C305" s="15" t="s">
        <v>222</v>
      </c>
      <c r="D305" s="15" t="s">
        <v>181</v>
      </c>
      <c r="E305" s="15" t="s">
        <v>224</v>
      </c>
      <c r="F305" s="68" t="s">
        <v>101</v>
      </c>
      <c r="G305" s="69"/>
      <c r="H305" s="16">
        <v>200</v>
      </c>
      <c r="I305" s="22">
        <v>259</v>
      </c>
      <c r="J305" s="63">
        <v>259</v>
      </c>
    </row>
    <row r="306" spans="2:10" ht="31.5">
      <c r="B306" s="18" t="s">
        <v>142</v>
      </c>
      <c r="C306" s="15">
        <v>303</v>
      </c>
      <c r="D306" s="15" t="s">
        <v>181</v>
      </c>
      <c r="E306" s="15">
        <v>13</v>
      </c>
      <c r="F306" s="78" t="s">
        <v>103</v>
      </c>
      <c r="G306" s="78"/>
      <c r="H306" s="16"/>
      <c r="I306" s="22">
        <f>I307</f>
        <v>4136.7</v>
      </c>
      <c r="J306" s="63">
        <f t="shared" ref="J306" si="116">J307</f>
        <v>4136.7</v>
      </c>
    </row>
    <row r="307" spans="2:10" ht="31.5">
      <c r="B307" s="18" t="s">
        <v>143</v>
      </c>
      <c r="C307" s="15" t="s">
        <v>222</v>
      </c>
      <c r="D307" s="15" t="s">
        <v>181</v>
      </c>
      <c r="E307" s="15" t="s">
        <v>199</v>
      </c>
      <c r="F307" s="68" t="s">
        <v>63</v>
      </c>
      <c r="G307" s="69"/>
      <c r="H307" s="16"/>
      <c r="I307" s="22">
        <f>I308+I312+I314</f>
        <v>4136.7</v>
      </c>
      <c r="J307" s="63">
        <f t="shared" ref="J307" si="117">J308+J312+J314</f>
        <v>4136.7</v>
      </c>
    </row>
    <row r="308" spans="2:10" ht="122.25" customHeight="1">
      <c r="B308" s="18" t="s">
        <v>64</v>
      </c>
      <c r="C308" s="15">
        <v>303</v>
      </c>
      <c r="D308" s="15" t="s">
        <v>181</v>
      </c>
      <c r="E308" s="15">
        <v>13</v>
      </c>
      <c r="F308" s="78" t="s">
        <v>105</v>
      </c>
      <c r="G308" s="78"/>
      <c r="H308" s="16"/>
      <c r="I308" s="22">
        <f>I309+I310+I311</f>
        <v>4136.7</v>
      </c>
      <c r="J308" s="63">
        <f t="shared" ref="J308" si="118">J309+J310+J311</f>
        <v>4136.7</v>
      </c>
    </row>
    <row r="309" spans="2:10" ht="94.5">
      <c r="B309" s="18" t="s">
        <v>259</v>
      </c>
      <c r="C309" s="15">
        <v>303</v>
      </c>
      <c r="D309" s="15" t="s">
        <v>181</v>
      </c>
      <c r="E309" s="15">
        <v>13</v>
      </c>
      <c r="F309" s="78" t="s">
        <v>105</v>
      </c>
      <c r="G309" s="78"/>
      <c r="H309" s="16">
        <v>100</v>
      </c>
      <c r="I309" s="22">
        <v>825</v>
      </c>
      <c r="J309" s="63">
        <v>825</v>
      </c>
    </row>
    <row r="310" spans="2:10" ht="36" customHeight="1">
      <c r="B310" s="18" t="s">
        <v>266</v>
      </c>
      <c r="C310" s="15">
        <v>303</v>
      </c>
      <c r="D310" s="15" t="s">
        <v>181</v>
      </c>
      <c r="E310" s="15">
        <v>13</v>
      </c>
      <c r="F310" s="78" t="s">
        <v>105</v>
      </c>
      <c r="G310" s="78"/>
      <c r="H310" s="16">
        <v>200</v>
      </c>
      <c r="I310" s="22">
        <v>3211.7</v>
      </c>
      <c r="J310" s="63">
        <v>3211.7</v>
      </c>
    </row>
    <row r="311" spans="2:10" ht="15.75">
      <c r="B311" s="18" t="s">
        <v>265</v>
      </c>
      <c r="C311" s="15">
        <v>303</v>
      </c>
      <c r="D311" s="15" t="s">
        <v>181</v>
      </c>
      <c r="E311" s="15">
        <v>13</v>
      </c>
      <c r="F311" s="78" t="s">
        <v>105</v>
      </c>
      <c r="G311" s="78"/>
      <c r="H311" s="16">
        <v>800</v>
      </c>
      <c r="I311" s="22">
        <v>100</v>
      </c>
      <c r="J311" s="63">
        <v>100</v>
      </c>
    </row>
    <row r="312" spans="2:10" ht="47.25">
      <c r="B312" s="18" t="s">
        <v>21</v>
      </c>
      <c r="C312" s="15">
        <v>303</v>
      </c>
      <c r="D312" s="15" t="s">
        <v>181</v>
      </c>
      <c r="E312" s="15">
        <v>13</v>
      </c>
      <c r="F312" s="78" t="s">
        <v>66</v>
      </c>
      <c r="G312" s="78"/>
      <c r="H312" s="16"/>
      <c r="I312" s="22">
        <f>I313</f>
        <v>0</v>
      </c>
      <c r="J312" s="63">
        <f t="shared" ref="J312" si="119">J313</f>
        <v>0</v>
      </c>
    </row>
    <row r="313" spans="2:10" ht="93.75" customHeight="1">
      <c r="B313" s="18" t="s">
        <v>23</v>
      </c>
      <c r="C313" s="15">
        <v>303</v>
      </c>
      <c r="D313" s="15" t="s">
        <v>181</v>
      </c>
      <c r="E313" s="15">
        <v>13</v>
      </c>
      <c r="F313" s="78" t="s">
        <v>66</v>
      </c>
      <c r="G313" s="78"/>
      <c r="H313" s="16">
        <v>100</v>
      </c>
      <c r="I313" s="22">
        <v>0</v>
      </c>
      <c r="J313" s="63">
        <v>0</v>
      </c>
    </row>
    <row r="314" spans="2:10" ht="47.25">
      <c r="B314" s="43" t="s">
        <v>333</v>
      </c>
      <c r="C314" s="15">
        <v>303</v>
      </c>
      <c r="D314" s="15" t="s">
        <v>181</v>
      </c>
      <c r="E314" s="15">
        <v>13</v>
      </c>
      <c r="F314" s="78" t="s">
        <v>334</v>
      </c>
      <c r="G314" s="78"/>
      <c r="H314" s="16"/>
      <c r="I314" s="22">
        <f>I315</f>
        <v>0</v>
      </c>
      <c r="J314" s="63">
        <f t="shared" ref="J314" si="120">J315</f>
        <v>0</v>
      </c>
    </row>
    <row r="315" spans="2:10" ht="31.5">
      <c r="B315" s="43" t="s">
        <v>266</v>
      </c>
      <c r="C315" s="15">
        <v>303</v>
      </c>
      <c r="D315" s="15" t="s">
        <v>181</v>
      </c>
      <c r="E315" s="15">
        <v>13</v>
      </c>
      <c r="F315" s="78" t="s">
        <v>334</v>
      </c>
      <c r="G315" s="78"/>
      <c r="H315" s="16">
        <v>200</v>
      </c>
      <c r="I315" s="22">
        <v>0</v>
      </c>
      <c r="J315" s="63">
        <v>0</v>
      </c>
    </row>
    <row r="316" spans="2:10" ht="78.75">
      <c r="B316" s="18" t="s">
        <v>223</v>
      </c>
      <c r="C316" s="15" t="s">
        <v>222</v>
      </c>
      <c r="D316" s="15" t="s">
        <v>181</v>
      </c>
      <c r="E316" s="15" t="s">
        <v>199</v>
      </c>
      <c r="F316" s="68" t="s">
        <v>234</v>
      </c>
      <c r="G316" s="69"/>
      <c r="H316" s="16"/>
      <c r="I316" s="22">
        <f>I317</f>
        <v>200</v>
      </c>
      <c r="J316" s="63">
        <f t="shared" ref="J316:J317" si="121">J317</f>
        <v>200</v>
      </c>
    </row>
    <row r="317" spans="2:10" ht="31.5">
      <c r="B317" s="18" t="s">
        <v>34</v>
      </c>
      <c r="C317" s="15" t="s">
        <v>222</v>
      </c>
      <c r="D317" s="15" t="s">
        <v>181</v>
      </c>
      <c r="E317" s="15" t="s">
        <v>224</v>
      </c>
      <c r="F317" s="68" t="s">
        <v>225</v>
      </c>
      <c r="G317" s="69"/>
      <c r="H317" s="16"/>
      <c r="I317" s="22">
        <f>I318</f>
        <v>200</v>
      </c>
      <c r="J317" s="63">
        <f t="shared" si="121"/>
        <v>200</v>
      </c>
    </row>
    <row r="318" spans="2:10" ht="31.5">
      <c r="B318" s="18" t="s">
        <v>272</v>
      </c>
      <c r="C318" s="15">
        <v>303</v>
      </c>
      <c r="D318" s="15" t="s">
        <v>181</v>
      </c>
      <c r="E318" s="15" t="s">
        <v>199</v>
      </c>
      <c r="F318" s="68" t="s">
        <v>225</v>
      </c>
      <c r="G318" s="69"/>
      <c r="H318" s="16">
        <v>200</v>
      </c>
      <c r="I318" s="22">
        <v>200</v>
      </c>
      <c r="J318" s="63">
        <v>200</v>
      </c>
    </row>
    <row r="319" spans="2:10" ht="15.75">
      <c r="B319" s="27" t="s">
        <v>229</v>
      </c>
      <c r="C319" s="28" t="s">
        <v>222</v>
      </c>
      <c r="D319" s="28" t="s">
        <v>181</v>
      </c>
      <c r="E319" s="28" t="s">
        <v>199</v>
      </c>
      <c r="F319" s="81" t="s">
        <v>226</v>
      </c>
      <c r="G319" s="82"/>
      <c r="H319" s="48"/>
      <c r="I319" s="22">
        <f>I320+I323</f>
        <v>2880</v>
      </c>
      <c r="J319" s="63">
        <f t="shared" ref="J319" si="122">J320+J323</f>
        <v>2880</v>
      </c>
    </row>
    <row r="320" spans="2:10" ht="21" customHeight="1">
      <c r="B320" s="27" t="s">
        <v>230</v>
      </c>
      <c r="C320" s="28" t="s">
        <v>227</v>
      </c>
      <c r="D320" s="28" t="s">
        <v>228</v>
      </c>
      <c r="E320" s="28" t="s">
        <v>199</v>
      </c>
      <c r="F320" s="81" t="s">
        <v>158</v>
      </c>
      <c r="G320" s="82"/>
      <c r="H320" s="48"/>
      <c r="I320" s="22">
        <f>I321</f>
        <v>200</v>
      </c>
      <c r="J320" s="63">
        <f t="shared" ref="J320:J321" si="123">J321</f>
        <v>200</v>
      </c>
    </row>
    <row r="321" spans="2:10" ht="31.5">
      <c r="B321" s="27" t="s">
        <v>232</v>
      </c>
      <c r="C321" s="28" t="s">
        <v>222</v>
      </c>
      <c r="D321" s="28" t="s">
        <v>181</v>
      </c>
      <c r="E321" s="28" t="s">
        <v>199</v>
      </c>
      <c r="F321" s="81" t="s">
        <v>231</v>
      </c>
      <c r="G321" s="82"/>
      <c r="H321" s="52"/>
      <c r="I321" s="22">
        <f>I322</f>
        <v>200</v>
      </c>
      <c r="J321" s="63">
        <f t="shared" si="123"/>
        <v>200</v>
      </c>
    </row>
    <row r="322" spans="2:10" ht="31.5">
      <c r="B322" s="27" t="s">
        <v>273</v>
      </c>
      <c r="C322" s="28" t="s">
        <v>222</v>
      </c>
      <c r="D322" s="28" t="s">
        <v>181</v>
      </c>
      <c r="E322" s="28" t="s">
        <v>199</v>
      </c>
      <c r="F322" s="81" t="s">
        <v>233</v>
      </c>
      <c r="G322" s="82"/>
      <c r="H322" s="48">
        <v>200</v>
      </c>
      <c r="I322" s="22">
        <v>200</v>
      </c>
      <c r="J322" s="63">
        <v>200</v>
      </c>
    </row>
    <row r="323" spans="2:10" ht="31.5">
      <c r="B323" s="27" t="s">
        <v>306</v>
      </c>
      <c r="C323" s="28" t="s">
        <v>222</v>
      </c>
      <c r="D323" s="28" t="s">
        <v>181</v>
      </c>
      <c r="E323" s="28" t="s">
        <v>199</v>
      </c>
      <c r="F323" s="81" t="s">
        <v>121</v>
      </c>
      <c r="G323" s="82"/>
      <c r="H323" s="35"/>
      <c r="I323" s="22">
        <f>I324</f>
        <v>2680</v>
      </c>
      <c r="J323" s="63">
        <f t="shared" ref="J323:J325" si="124">J324</f>
        <v>2680</v>
      </c>
    </row>
    <row r="324" spans="2:10" ht="31.5">
      <c r="B324" s="18" t="s">
        <v>248</v>
      </c>
      <c r="C324" s="15" t="s">
        <v>222</v>
      </c>
      <c r="D324" s="15" t="s">
        <v>181</v>
      </c>
      <c r="E324" s="15" t="s">
        <v>199</v>
      </c>
      <c r="F324" s="68" t="s">
        <v>197</v>
      </c>
      <c r="G324" s="69"/>
      <c r="H324" s="16"/>
      <c r="I324" s="22">
        <f>I325</f>
        <v>2680</v>
      </c>
      <c r="J324" s="63">
        <f t="shared" si="124"/>
        <v>2680</v>
      </c>
    </row>
    <row r="325" spans="2:10" ht="15.75">
      <c r="B325" s="18" t="s">
        <v>305</v>
      </c>
      <c r="C325" s="15" t="s">
        <v>222</v>
      </c>
      <c r="D325" s="15" t="s">
        <v>181</v>
      </c>
      <c r="E325" s="15" t="s">
        <v>199</v>
      </c>
      <c r="F325" s="68" t="s">
        <v>307</v>
      </c>
      <c r="G325" s="69"/>
      <c r="H325" s="16"/>
      <c r="I325" s="22">
        <f>I326</f>
        <v>2680</v>
      </c>
      <c r="J325" s="63">
        <f t="shared" si="124"/>
        <v>2680</v>
      </c>
    </row>
    <row r="326" spans="2:10" ht="31.5">
      <c r="B326" s="18" t="s">
        <v>70</v>
      </c>
      <c r="C326" s="15" t="s">
        <v>222</v>
      </c>
      <c r="D326" s="15" t="s">
        <v>181</v>
      </c>
      <c r="E326" s="15" t="s">
        <v>199</v>
      </c>
      <c r="F326" s="68" t="s">
        <v>307</v>
      </c>
      <c r="G326" s="69"/>
      <c r="H326" s="16">
        <v>200</v>
      </c>
      <c r="I326" s="22">
        <v>2680</v>
      </c>
      <c r="J326" s="63">
        <v>2680</v>
      </c>
    </row>
    <row r="327" spans="2:10" ht="37.5" customHeight="1">
      <c r="B327" s="13" t="s">
        <v>159</v>
      </c>
      <c r="C327" s="14">
        <v>303</v>
      </c>
      <c r="D327" s="14" t="s">
        <v>183</v>
      </c>
      <c r="E327" s="14"/>
      <c r="F327" s="87"/>
      <c r="G327" s="88"/>
      <c r="H327" s="17"/>
      <c r="I327" s="30">
        <f>I328</f>
        <v>648</v>
      </c>
      <c r="J327" s="30">
        <f t="shared" ref="J327:J328" si="125">J328</f>
        <v>648</v>
      </c>
    </row>
    <row r="328" spans="2:10" ht="65.25" customHeight="1">
      <c r="B328" s="13" t="s">
        <v>235</v>
      </c>
      <c r="C328" s="14">
        <v>303</v>
      </c>
      <c r="D328" s="14" t="s">
        <v>183</v>
      </c>
      <c r="E328" s="14">
        <v>10</v>
      </c>
      <c r="F328" s="68"/>
      <c r="G328" s="69"/>
      <c r="H328" s="16"/>
      <c r="I328" s="22">
        <f>I329</f>
        <v>648</v>
      </c>
      <c r="J328" s="63">
        <f t="shared" si="125"/>
        <v>648</v>
      </c>
    </row>
    <row r="329" spans="2:10" ht="126">
      <c r="B329" s="43" t="s">
        <v>329</v>
      </c>
      <c r="C329" s="15">
        <v>303</v>
      </c>
      <c r="D329" s="15" t="s">
        <v>183</v>
      </c>
      <c r="E329" s="15">
        <v>10</v>
      </c>
      <c r="F329" s="78" t="s">
        <v>328</v>
      </c>
      <c r="G329" s="78"/>
      <c r="H329" s="16"/>
      <c r="I329" s="22">
        <f>I330+I334</f>
        <v>648</v>
      </c>
      <c r="J329" s="63">
        <f t="shared" ref="J329" si="126">J330+J334</f>
        <v>648</v>
      </c>
    </row>
    <row r="330" spans="2:10" ht="22.5" customHeight="1">
      <c r="B330" s="43" t="s">
        <v>12</v>
      </c>
      <c r="C330" s="15">
        <v>303</v>
      </c>
      <c r="D330" s="15" t="s">
        <v>183</v>
      </c>
      <c r="E330" s="15">
        <v>10</v>
      </c>
      <c r="F330" s="78" t="s">
        <v>330</v>
      </c>
      <c r="G330" s="78"/>
      <c r="H330" s="16"/>
      <c r="I330" s="22">
        <f>I331+I332+I333</f>
        <v>648</v>
      </c>
      <c r="J330" s="63">
        <f t="shared" ref="J330" si="127">J331+J332+J333</f>
        <v>648</v>
      </c>
    </row>
    <row r="331" spans="2:10" ht="46.5" customHeight="1">
      <c r="B331" s="18" t="s">
        <v>19</v>
      </c>
      <c r="C331" s="15">
        <v>303</v>
      </c>
      <c r="D331" s="15" t="s">
        <v>183</v>
      </c>
      <c r="E331" s="15">
        <v>10</v>
      </c>
      <c r="F331" s="78" t="s">
        <v>331</v>
      </c>
      <c r="G331" s="78"/>
      <c r="H331" s="16">
        <v>100</v>
      </c>
      <c r="I331" s="22">
        <v>555</v>
      </c>
      <c r="J331" s="63">
        <v>555</v>
      </c>
    </row>
    <row r="332" spans="2:10" ht="40.5" customHeight="1">
      <c r="B332" s="18" t="s">
        <v>274</v>
      </c>
      <c r="C332" s="15">
        <v>303</v>
      </c>
      <c r="D332" s="15" t="s">
        <v>183</v>
      </c>
      <c r="E332" s="15">
        <v>10</v>
      </c>
      <c r="F332" s="78" t="s">
        <v>331</v>
      </c>
      <c r="G332" s="78"/>
      <c r="H332" s="16">
        <v>200</v>
      </c>
      <c r="I332" s="22">
        <v>93</v>
      </c>
      <c r="J332" s="63">
        <v>93</v>
      </c>
    </row>
    <row r="333" spans="2:10" ht="23.25" customHeight="1">
      <c r="B333" s="43" t="s">
        <v>265</v>
      </c>
      <c r="C333" s="44" t="s">
        <v>222</v>
      </c>
      <c r="D333" s="44" t="s">
        <v>183</v>
      </c>
      <c r="E333" s="44" t="s">
        <v>186</v>
      </c>
      <c r="F333" s="68" t="s">
        <v>331</v>
      </c>
      <c r="G333" s="69"/>
      <c r="H333" s="41">
        <v>800</v>
      </c>
      <c r="I333" s="22">
        <v>0</v>
      </c>
      <c r="J333" s="63">
        <v>0</v>
      </c>
    </row>
    <row r="334" spans="2:10" ht="47.25">
      <c r="B334" s="18" t="s">
        <v>21</v>
      </c>
      <c r="C334" s="15">
        <v>303</v>
      </c>
      <c r="D334" s="15" t="s">
        <v>183</v>
      </c>
      <c r="E334" s="44">
        <v>10</v>
      </c>
      <c r="F334" s="78" t="s">
        <v>332</v>
      </c>
      <c r="G334" s="78"/>
      <c r="H334" s="16"/>
      <c r="I334" s="22">
        <f>I335</f>
        <v>0</v>
      </c>
      <c r="J334" s="63">
        <f t="shared" ref="J334" si="128">J335</f>
        <v>0</v>
      </c>
    </row>
    <row r="335" spans="2:10" ht="78.75">
      <c r="B335" s="18" t="s">
        <v>23</v>
      </c>
      <c r="C335" s="15">
        <v>303</v>
      </c>
      <c r="D335" s="15" t="s">
        <v>183</v>
      </c>
      <c r="E335" s="15">
        <v>10</v>
      </c>
      <c r="F335" s="78" t="s">
        <v>332</v>
      </c>
      <c r="G335" s="78"/>
      <c r="H335" s="16">
        <v>100</v>
      </c>
      <c r="I335" s="22">
        <v>0</v>
      </c>
      <c r="J335" s="63">
        <v>0</v>
      </c>
    </row>
    <row r="336" spans="2:10" ht="15.75">
      <c r="B336" s="13" t="s">
        <v>113</v>
      </c>
      <c r="C336" s="14">
        <v>303</v>
      </c>
      <c r="D336" s="14" t="s">
        <v>185</v>
      </c>
      <c r="E336" s="14"/>
      <c r="F336" s="79"/>
      <c r="G336" s="79"/>
      <c r="H336" s="17"/>
      <c r="I336" s="62">
        <f>I337+I342+I354</f>
        <v>8123.61</v>
      </c>
      <c r="J336" s="62">
        <f t="shared" ref="J336" si="129">J337+J342+J354</f>
        <v>8178.86</v>
      </c>
    </row>
    <row r="337" spans="2:10" ht="15.75">
      <c r="B337" s="18" t="s">
        <v>160</v>
      </c>
      <c r="C337" s="15">
        <v>303</v>
      </c>
      <c r="D337" s="15" t="s">
        <v>185</v>
      </c>
      <c r="E337" s="15" t="s">
        <v>195</v>
      </c>
      <c r="F337" s="78"/>
      <c r="G337" s="78"/>
      <c r="H337" s="16"/>
      <c r="I337" s="22">
        <f>I338</f>
        <v>250</v>
      </c>
      <c r="J337" s="63">
        <f t="shared" ref="J337:J340" si="130">J338</f>
        <v>250</v>
      </c>
    </row>
    <row r="338" spans="2:10" ht="31.5">
      <c r="B338" s="18" t="s">
        <v>291</v>
      </c>
      <c r="C338" s="15">
        <v>303</v>
      </c>
      <c r="D338" s="15" t="s">
        <v>185</v>
      </c>
      <c r="E338" s="15" t="s">
        <v>195</v>
      </c>
      <c r="F338" s="80" t="s">
        <v>314</v>
      </c>
      <c r="G338" s="80"/>
      <c r="H338" s="16"/>
      <c r="I338" s="22">
        <f>I339</f>
        <v>250</v>
      </c>
      <c r="J338" s="63">
        <f t="shared" si="130"/>
        <v>250</v>
      </c>
    </row>
    <row r="339" spans="2:10" ht="37.5" customHeight="1">
      <c r="B339" s="18" t="s">
        <v>237</v>
      </c>
      <c r="C339" s="15" t="s">
        <v>222</v>
      </c>
      <c r="D339" s="15" t="s">
        <v>185</v>
      </c>
      <c r="E339" s="15" t="s">
        <v>195</v>
      </c>
      <c r="F339" s="83" t="s">
        <v>236</v>
      </c>
      <c r="G339" s="84"/>
      <c r="H339" s="16"/>
      <c r="I339" s="22">
        <f>I340</f>
        <v>250</v>
      </c>
      <c r="J339" s="63">
        <f t="shared" si="130"/>
        <v>250</v>
      </c>
    </row>
    <row r="340" spans="2:10" ht="15.75">
      <c r="B340" s="19" t="s">
        <v>238</v>
      </c>
      <c r="C340" s="15">
        <v>303</v>
      </c>
      <c r="D340" s="15" t="s">
        <v>185</v>
      </c>
      <c r="E340" s="15" t="s">
        <v>195</v>
      </c>
      <c r="F340" s="80" t="s">
        <v>161</v>
      </c>
      <c r="G340" s="80"/>
      <c r="H340" s="16"/>
      <c r="I340" s="22">
        <f>I341</f>
        <v>250</v>
      </c>
      <c r="J340" s="63">
        <f t="shared" si="130"/>
        <v>250</v>
      </c>
    </row>
    <row r="341" spans="2:10" ht="31.5">
      <c r="B341" s="18" t="s">
        <v>36</v>
      </c>
      <c r="C341" s="15">
        <v>303</v>
      </c>
      <c r="D341" s="15" t="s">
        <v>185</v>
      </c>
      <c r="E341" s="15" t="s">
        <v>195</v>
      </c>
      <c r="F341" s="80" t="s">
        <v>161</v>
      </c>
      <c r="G341" s="80"/>
      <c r="H341" s="16">
        <v>200</v>
      </c>
      <c r="I341" s="22">
        <v>250</v>
      </c>
      <c r="J341" s="63">
        <v>250</v>
      </c>
    </row>
    <row r="342" spans="2:10" ht="15.75">
      <c r="B342" s="18" t="s">
        <v>114</v>
      </c>
      <c r="C342" s="15">
        <v>303</v>
      </c>
      <c r="D342" s="15" t="s">
        <v>185</v>
      </c>
      <c r="E342" s="15" t="s">
        <v>184</v>
      </c>
      <c r="F342" s="78"/>
      <c r="G342" s="78"/>
      <c r="H342" s="16"/>
      <c r="I342" s="61">
        <f>I343+I346+I350</f>
        <v>7723.61</v>
      </c>
      <c r="J342" s="61">
        <f t="shared" ref="J342" si="131">J343+J346+J350</f>
        <v>7778.86</v>
      </c>
    </row>
    <row r="343" spans="2:10" ht="51.75" customHeight="1">
      <c r="B343" s="18" t="s">
        <v>239</v>
      </c>
      <c r="C343" s="15">
        <v>303</v>
      </c>
      <c r="D343" s="15" t="s">
        <v>185</v>
      </c>
      <c r="E343" s="15" t="s">
        <v>184</v>
      </c>
      <c r="F343" s="78" t="s">
        <v>240</v>
      </c>
      <c r="G343" s="78"/>
      <c r="H343" s="16"/>
      <c r="I343" s="22">
        <f>I344</f>
        <v>550</v>
      </c>
      <c r="J343" s="63">
        <f t="shared" ref="J343:J344" si="132">J344</f>
        <v>550</v>
      </c>
    </row>
    <row r="344" spans="2:10" ht="51.75" customHeight="1">
      <c r="B344" s="18" t="s">
        <v>34</v>
      </c>
      <c r="C344" s="15">
        <v>303</v>
      </c>
      <c r="D344" s="15" t="s">
        <v>185</v>
      </c>
      <c r="E344" s="15" t="s">
        <v>184</v>
      </c>
      <c r="F344" s="78" t="s">
        <v>241</v>
      </c>
      <c r="G344" s="78"/>
      <c r="H344" s="16"/>
      <c r="I344" s="22">
        <f>I345</f>
        <v>550</v>
      </c>
      <c r="J344" s="63">
        <f t="shared" si="132"/>
        <v>550</v>
      </c>
    </row>
    <row r="345" spans="2:10" ht="58.5" customHeight="1">
      <c r="B345" s="18" t="s">
        <v>275</v>
      </c>
      <c r="C345" s="15">
        <v>303</v>
      </c>
      <c r="D345" s="15" t="s">
        <v>185</v>
      </c>
      <c r="E345" s="15" t="s">
        <v>184</v>
      </c>
      <c r="F345" s="78" t="s">
        <v>241</v>
      </c>
      <c r="G345" s="78"/>
      <c r="H345" s="16">
        <v>200</v>
      </c>
      <c r="I345" s="22">
        <v>550</v>
      </c>
      <c r="J345" s="63">
        <v>550</v>
      </c>
    </row>
    <row r="346" spans="2:10" ht="91.5" customHeight="1">
      <c r="B346" s="18" t="s">
        <v>243</v>
      </c>
      <c r="C346" s="15" t="s">
        <v>222</v>
      </c>
      <c r="D346" s="15" t="s">
        <v>185</v>
      </c>
      <c r="E346" s="15" t="s">
        <v>184</v>
      </c>
      <c r="F346" s="68" t="s">
        <v>162</v>
      </c>
      <c r="G346" s="69"/>
      <c r="H346" s="16"/>
      <c r="I346" s="22">
        <f>I347</f>
        <v>2442</v>
      </c>
      <c r="J346" s="63">
        <f t="shared" ref="J346:J348" si="133">J347</f>
        <v>2442</v>
      </c>
    </row>
    <row r="347" spans="2:10" ht="77.25" customHeight="1">
      <c r="B347" s="18" t="s">
        <v>242</v>
      </c>
      <c r="C347" s="15" t="s">
        <v>227</v>
      </c>
      <c r="D347" s="15" t="s">
        <v>185</v>
      </c>
      <c r="E347" s="15" t="s">
        <v>184</v>
      </c>
      <c r="F347" s="68" t="s">
        <v>163</v>
      </c>
      <c r="G347" s="69"/>
      <c r="H347" s="16"/>
      <c r="I347" s="22">
        <f>I348</f>
        <v>2442</v>
      </c>
      <c r="J347" s="63">
        <f t="shared" si="133"/>
        <v>2442</v>
      </c>
    </row>
    <row r="348" spans="2:10" ht="59.25" customHeight="1">
      <c r="B348" s="18" t="s">
        <v>244</v>
      </c>
      <c r="C348" s="15" t="s">
        <v>222</v>
      </c>
      <c r="D348" s="15" t="s">
        <v>185</v>
      </c>
      <c r="E348" s="15" t="s">
        <v>184</v>
      </c>
      <c r="F348" s="68" t="s">
        <v>245</v>
      </c>
      <c r="G348" s="69"/>
      <c r="H348" s="16"/>
      <c r="I348" s="22">
        <f>I349</f>
        <v>2442</v>
      </c>
      <c r="J348" s="63">
        <f t="shared" si="133"/>
        <v>2442</v>
      </c>
    </row>
    <row r="349" spans="2:10" ht="31.5">
      <c r="B349" s="18" t="s">
        <v>266</v>
      </c>
      <c r="C349" s="15" t="s">
        <v>222</v>
      </c>
      <c r="D349" s="15" t="s">
        <v>185</v>
      </c>
      <c r="E349" s="15" t="s">
        <v>184</v>
      </c>
      <c r="F349" s="68" t="s">
        <v>245</v>
      </c>
      <c r="G349" s="69"/>
      <c r="H349" s="16">
        <v>200</v>
      </c>
      <c r="I349" s="22">
        <v>2442</v>
      </c>
      <c r="J349" s="63">
        <v>2442</v>
      </c>
    </row>
    <row r="350" spans="2:10" ht="15.75">
      <c r="B350" s="18" t="s">
        <v>246</v>
      </c>
      <c r="C350" s="15">
        <v>303</v>
      </c>
      <c r="D350" s="15" t="s">
        <v>185</v>
      </c>
      <c r="E350" s="15" t="s">
        <v>184</v>
      </c>
      <c r="F350" s="80" t="s">
        <v>314</v>
      </c>
      <c r="G350" s="80"/>
      <c r="H350" s="16"/>
      <c r="I350" s="61">
        <f>I351</f>
        <v>4731.6099999999997</v>
      </c>
      <c r="J350" s="61">
        <f t="shared" ref="J350:J352" si="134">J351</f>
        <v>4786.8599999999997</v>
      </c>
    </row>
    <row r="351" spans="2:10" ht="15.75">
      <c r="B351" s="18" t="s">
        <v>247</v>
      </c>
      <c r="C351" s="15" t="s">
        <v>222</v>
      </c>
      <c r="D351" s="15" t="s">
        <v>185</v>
      </c>
      <c r="E351" s="15" t="s">
        <v>184</v>
      </c>
      <c r="F351" s="83" t="s">
        <v>192</v>
      </c>
      <c r="G351" s="84"/>
      <c r="H351" s="16"/>
      <c r="I351" s="61">
        <f>I352</f>
        <v>4731.6099999999997</v>
      </c>
      <c r="J351" s="61">
        <f t="shared" si="134"/>
        <v>4786.8599999999997</v>
      </c>
    </row>
    <row r="352" spans="2:10" ht="25.5" customHeight="1">
      <c r="B352" s="18" t="s">
        <v>115</v>
      </c>
      <c r="C352" s="15">
        <v>303</v>
      </c>
      <c r="D352" s="15" t="s">
        <v>185</v>
      </c>
      <c r="E352" s="15" t="s">
        <v>184</v>
      </c>
      <c r="F352" s="78" t="s">
        <v>116</v>
      </c>
      <c r="G352" s="78"/>
      <c r="H352" s="16"/>
      <c r="I352" s="61">
        <f>I353</f>
        <v>4731.6099999999997</v>
      </c>
      <c r="J352" s="61">
        <f t="shared" si="134"/>
        <v>4786.8599999999997</v>
      </c>
    </row>
    <row r="353" spans="2:10" ht="31.5">
      <c r="B353" s="18" t="s">
        <v>266</v>
      </c>
      <c r="C353" s="15">
        <v>303</v>
      </c>
      <c r="D353" s="15" t="s">
        <v>185</v>
      </c>
      <c r="E353" s="15" t="s">
        <v>184</v>
      </c>
      <c r="F353" s="78" t="s">
        <v>116</v>
      </c>
      <c r="G353" s="78"/>
      <c r="H353" s="16">
        <v>200</v>
      </c>
      <c r="I353" s="61">
        <v>4731.6099999999997</v>
      </c>
      <c r="J353" s="61">
        <v>4786.8599999999997</v>
      </c>
    </row>
    <row r="354" spans="2:10" ht="31.5">
      <c r="B354" s="56" t="s">
        <v>346</v>
      </c>
      <c r="C354" s="57" t="s">
        <v>222</v>
      </c>
      <c r="D354" s="57" t="s">
        <v>185</v>
      </c>
      <c r="E354" s="57" t="s">
        <v>345</v>
      </c>
      <c r="F354" s="68"/>
      <c r="G354" s="69"/>
      <c r="H354" s="55"/>
      <c r="I354" s="22">
        <f>I355</f>
        <v>150</v>
      </c>
      <c r="J354" s="63">
        <f t="shared" ref="J354:J356" si="135">J355</f>
        <v>150</v>
      </c>
    </row>
    <row r="355" spans="2:10" ht="31.5">
      <c r="B355" s="56" t="s">
        <v>348</v>
      </c>
      <c r="C355" s="57" t="s">
        <v>222</v>
      </c>
      <c r="D355" s="57" t="s">
        <v>185</v>
      </c>
      <c r="E355" s="57" t="s">
        <v>345</v>
      </c>
      <c r="F355" s="68" t="s">
        <v>347</v>
      </c>
      <c r="G355" s="69"/>
      <c r="H355" s="55"/>
      <c r="I355" s="22">
        <f>I356</f>
        <v>150</v>
      </c>
      <c r="J355" s="63">
        <f t="shared" si="135"/>
        <v>150</v>
      </c>
    </row>
    <row r="356" spans="2:10" ht="31.5">
      <c r="B356" s="38" t="s">
        <v>348</v>
      </c>
      <c r="C356" s="57" t="s">
        <v>222</v>
      </c>
      <c r="D356" s="57" t="s">
        <v>185</v>
      </c>
      <c r="E356" s="57" t="s">
        <v>345</v>
      </c>
      <c r="F356" s="68" t="s">
        <v>349</v>
      </c>
      <c r="G356" s="69"/>
      <c r="H356" s="55"/>
      <c r="I356" s="22">
        <f>I357</f>
        <v>150</v>
      </c>
      <c r="J356" s="63">
        <f t="shared" si="135"/>
        <v>150</v>
      </c>
    </row>
    <row r="357" spans="2:10" ht="31.5">
      <c r="B357" s="38" t="s">
        <v>350</v>
      </c>
      <c r="C357" s="57" t="s">
        <v>222</v>
      </c>
      <c r="D357" s="57" t="s">
        <v>185</v>
      </c>
      <c r="E357" s="57" t="s">
        <v>345</v>
      </c>
      <c r="F357" s="68" t="s">
        <v>351</v>
      </c>
      <c r="G357" s="69"/>
      <c r="H357" s="55"/>
      <c r="I357" s="22">
        <v>150</v>
      </c>
      <c r="J357" s="63">
        <v>150</v>
      </c>
    </row>
    <row r="358" spans="2:10" ht="15.75">
      <c r="B358" s="13" t="s">
        <v>117</v>
      </c>
      <c r="C358" s="14">
        <v>303</v>
      </c>
      <c r="D358" s="14" t="s">
        <v>195</v>
      </c>
      <c r="E358" s="14"/>
      <c r="F358" s="79"/>
      <c r="G358" s="79"/>
      <c r="H358" s="17"/>
      <c r="I358" s="30">
        <f>I359+I373</f>
        <v>1633.6</v>
      </c>
      <c r="J358" s="30">
        <f t="shared" ref="J358" si="136">J359+J373</f>
        <v>1633.6</v>
      </c>
    </row>
    <row r="359" spans="2:10" ht="15.75">
      <c r="B359" s="18" t="s">
        <v>118</v>
      </c>
      <c r="C359" s="15">
        <v>303</v>
      </c>
      <c r="D359" s="15" t="s">
        <v>195</v>
      </c>
      <c r="E359" s="15" t="s">
        <v>182</v>
      </c>
      <c r="F359" s="78"/>
      <c r="G359" s="78"/>
      <c r="H359" s="16"/>
      <c r="I359" s="22">
        <f>I360+I369</f>
        <v>1374</v>
      </c>
      <c r="J359" s="63">
        <f t="shared" ref="J359" si="137">J360+J369</f>
        <v>1374</v>
      </c>
    </row>
    <row r="360" spans="2:10" ht="31.5">
      <c r="B360" s="18" t="s">
        <v>120</v>
      </c>
      <c r="C360" s="15">
        <v>303</v>
      </c>
      <c r="D360" s="15" t="s">
        <v>195</v>
      </c>
      <c r="E360" s="15" t="s">
        <v>182</v>
      </c>
      <c r="F360" s="78" t="s">
        <v>121</v>
      </c>
      <c r="G360" s="78"/>
      <c r="H360" s="16"/>
      <c r="I360" s="22">
        <f>I361</f>
        <v>1079.5</v>
      </c>
      <c r="J360" s="63">
        <f t="shared" ref="J360" si="138">J361</f>
        <v>1079.5</v>
      </c>
    </row>
    <row r="361" spans="2:10" ht="31.5">
      <c r="B361" s="18" t="s">
        <v>248</v>
      </c>
      <c r="C361" s="15" t="s">
        <v>222</v>
      </c>
      <c r="D361" s="15" t="s">
        <v>195</v>
      </c>
      <c r="E361" s="15" t="s">
        <v>182</v>
      </c>
      <c r="F361" s="68" t="s">
        <v>197</v>
      </c>
      <c r="G361" s="69"/>
      <c r="H361" s="16"/>
      <c r="I361" s="22">
        <f>I362+I365</f>
        <v>1079.5</v>
      </c>
      <c r="J361" s="63">
        <f t="shared" ref="J361" si="139">J362+J365</f>
        <v>1079.5</v>
      </c>
    </row>
    <row r="362" spans="2:10" ht="19.5" customHeight="1">
      <c r="B362" s="18" t="s">
        <v>164</v>
      </c>
      <c r="C362" s="15">
        <v>303</v>
      </c>
      <c r="D362" s="15" t="s">
        <v>195</v>
      </c>
      <c r="E362" s="15" t="s">
        <v>182</v>
      </c>
      <c r="F362" s="78" t="s">
        <v>165</v>
      </c>
      <c r="G362" s="78"/>
      <c r="H362" s="16"/>
      <c r="I362" s="22">
        <f>I363</f>
        <v>397.5</v>
      </c>
      <c r="J362" s="63">
        <f t="shared" ref="J362" si="140">J363</f>
        <v>397.5</v>
      </c>
    </row>
    <row r="363" spans="2:10" ht="27" customHeight="1">
      <c r="B363" s="85" t="s">
        <v>70</v>
      </c>
      <c r="C363" s="86">
        <v>303</v>
      </c>
      <c r="D363" s="86" t="s">
        <v>195</v>
      </c>
      <c r="E363" s="86" t="s">
        <v>182</v>
      </c>
      <c r="F363" s="78" t="s">
        <v>165</v>
      </c>
      <c r="G363" s="78"/>
      <c r="H363" s="78">
        <v>200</v>
      </c>
      <c r="I363" s="73">
        <v>397.5</v>
      </c>
      <c r="J363" s="73">
        <v>397.5</v>
      </c>
    </row>
    <row r="364" spans="2:10" ht="14.25" customHeight="1">
      <c r="B364" s="85"/>
      <c r="C364" s="86"/>
      <c r="D364" s="86"/>
      <c r="E364" s="86"/>
      <c r="F364" s="78"/>
      <c r="G364" s="78"/>
      <c r="H364" s="78"/>
      <c r="I364" s="73"/>
      <c r="J364" s="73"/>
    </row>
    <row r="365" spans="2:10" ht="20.25" customHeight="1">
      <c r="B365" s="58" t="s">
        <v>305</v>
      </c>
      <c r="C365" s="57" t="s">
        <v>222</v>
      </c>
      <c r="D365" s="57" t="s">
        <v>195</v>
      </c>
      <c r="E365" s="57" t="s">
        <v>182</v>
      </c>
      <c r="F365" s="68" t="s">
        <v>352</v>
      </c>
      <c r="G365" s="69"/>
      <c r="H365" s="55"/>
      <c r="I365" s="22">
        <f>I366</f>
        <v>682</v>
      </c>
      <c r="J365" s="63">
        <f t="shared" ref="J365" si="141">J366</f>
        <v>682</v>
      </c>
    </row>
    <row r="366" spans="2:10" ht="36.75" customHeight="1">
      <c r="B366" s="38" t="s">
        <v>353</v>
      </c>
      <c r="C366" s="57" t="s">
        <v>222</v>
      </c>
      <c r="D366" s="57" t="s">
        <v>195</v>
      </c>
      <c r="E366" s="57" t="s">
        <v>182</v>
      </c>
      <c r="F366" s="68" t="s">
        <v>307</v>
      </c>
      <c r="G366" s="69"/>
      <c r="H366" s="55">
        <v>200</v>
      </c>
      <c r="I366" s="22">
        <v>682</v>
      </c>
      <c r="J366" s="63">
        <v>682</v>
      </c>
    </row>
    <row r="367" spans="2:10" ht="24.75" customHeight="1">
      <c r="B367" s="18" t="s">
        <v>166</v>
      </c>
      <c r="C367" s="15" t="s">
        <v>222</v>
      </c>
      <c r="D367" s="15" t="s">
        <v>195</v>
      </c>
      <c r="E367" s="15" t="s">
        <v>256</v>
      </c>
      <c r="F367" s="68" t="s">
        <v>167</v>
      </c>
      <c r="G367" s="69"/>
      <c r="H367" s="16"/>
      <c r="I367" s="22">
        <f>I368</f>
        <v>0</v>
      </c>
      <c r="J367" s="63">
        <f t="shared" ref="J367" si="142">J368</f>
        <v>0</v>
      </c>
    </row>
    <row r="368" spans="2:10" ht="38.25" customHeight="1">
      <c r="B368" s="18" t="s">
        <v>70</v>
      </c>
      <c r="C368" s="15" t="s">
        <v>222</v>
      </c>
      <c r="D368" s="15" t="s">
        <v>195</v>
      </c>
      <c r="E368" s="15" t="s">
        <v>182</v>
      </c>
      <c r="F368" s="68" t="s">
        <v>167</v>
      </c>
      <c r="G368" s="69"/>
      <c r="H368" s="16">
        <v>200</v>
      </c>
      <c r="I368" s="22">
        <v>0</v>
      </c>
      <c r="J368" s="63">
        <v>0</v>
      </c>
    </row>
    <row r="369" spans="2:10" ht="69" customHeight="1">
      <c r="B369" s="38" t="s">
        <v>340</v>
      </c>
      <c r="C369" s="51" t="s">
        <v>222</v>
      </c>
      <c r="D369" s="51" t="s">
        <v>195</v>
      </c>
      <c r="E369" s="51" t="s">
        <v>182</v>
      </c>
      <c r="F369" s="68" t="s">
        <v>341</v>
      </c>
      <c r="G369" s="69"/>
      <c r="H369" s="49"/>
      <c r="I369" s="22">
        <f>I370+I371</f>
        <v>294.5</v>
      </c>
      <c r="J369" s="63">
        <f t="shared" ref="J369" si="143">J370+J371</f>
        <v>294.5</v>
      </c>
    </row>
    <row r="370" spans="2:10" ht="38.25" customHeight="1">
      <c r="B370" s="38" t="s">
        <v>34</v>
      </c>
      <c r="C370" s="51" t="s">
        <v>222</v>
      </c>
      <c r="D370" s="51" t="s">
        <v>195</v>
      </c>
      <c r="E370" s="51" t="s">
        <v>182</v>
      </c>
      <c r="F370" s="68" t="s">
        <v>342</v>
      </c>
      <c r="G370" s="69"/>
      <c r="H370" s="49">
        <v>200</v>
      </c>
      <c r="I370" s="22">
        <v>294.5</v>
      </c>
      <c r="J370" s="63">
        <v>294.5</v>
      </c>
    </row>
    <row r="371" spans="2:10" ht="56.25" customHeight="1">
      <c r="B371" s="53" t="s">
        <v>344</v>
      </c>
      <c r="C371" s="51" t="s">
        <v>222</v>
      </c>
      <c r="D371" s="51" t="s">
        <v>195</v>
      </c>
      <c r="E371" s="51" t="s">
        <v>182</v>
      </c>
      <c r="F371" s="68" t="s">
        <v>343</v>
      </c>
      <c r="G371" s="69"/>
      <c r="H371" s="49"/>
      <c r="I371" s="22">
        <f>I372</f>
        <v>0</v>
      </c>
      <c r="J371" s="63">
        <f t="shared" ref="J371" si="144">J372</f>
        <v>0</v>
      </c>
    </row>
    <row r="372" spans="2:10" ht="40.5" customHeight="1">
      <c r="B372" s="50" t="s">
        <v>70</v>
      </c>
      <c r="C372" s="51" t="s">
        <v>222</v>
      </c>
      <c r="D372" s="51" t="s">
        <v>195</v>
      </c>
      <c r="E372" s="51" t="s">
        <v>182</v>
      </c>
      <c r="F372" s="68" t="s">
        <v>343</v>
      </c>
      <c r="G372" s="69"/>
      <c r="H372" s="49">
        <v>200</v>
      </c>
      <c r="I372" s="22">
        <v>0</v>
      </c>
      <c r="J372" s="63">
        <v>0</v>
      </c>
    </row>
    <row r="373" spans="2:10" ht="15.75">
      <c r="B373" s="18" t="s">
        <v>119</v>
      </c>
      <c r="C373" s="15">
        <v>303</v>
      </c>
      <c r="D373" s="15" t="s">
        <v>195</v>
      </c>
      <c r="E373" s="15" t="s">
        <v>183</v>
      </c>
      <c r="F373" s="78"/>
      <c r="G373" s="78"/>
      <c r="H373" s="16"/>
      <c r="I373" s="22">
        <f>I374</f>
        <v>259.60000000000002</v>
      </c>
      <c r="J373" s="63">
        <f t="shared" ref="J373:J374" si="145">J374</f>
        <v>259.60000000000002</v>
      </c>
    </row>
    <row r="374" spans="2:10" ht="31.5">
      <c r="B374" s="18" t="s">
        <v>120</v>
      </c>
      <c r="C374" s="15">
        <v>303</v>
      </c>
      <c r="D374" s="15" t="s">
        <v>195</v>
      </c>
      <c r="E374" s="15" t="s">
        <v>183</v>
      </c>
      <c r="F374" s="78" t="s">
        <v>121</v>
      </c>
      <c r="G374" s="78"/>
      <c r="H374" s="16"/>
      <c r="I374" s="22">
        <f>I375</f>
        <v>259.60000000000002</v>
      </c>
      <c r="J374" s="63">
        <f t="shared" si="145"/>
        <v>259.60000000000002</v>
      </c>
    </row>
    <row r="375" spans="2:10" ht="31.5">
      <c r="B375" s="18" t="s">
        <v>248</v>
      </c>
      <c r="C375" s="15" t="s">
        <v>222</v>
      </c>
      <c r="D375" s="15" t="s">
        <v>195</v>
      </c>
      <c r="E375" s="15" t="s">
        <v>183</v>
      </c>
      <c r="F375" s="68" t="s">
        <v>197</v>
      </c>
      <c r="G375" s="69"/>
      <c r="H375" s="16"/>
      <c r="I375" s="22">
        <f>I376+I378</f>
        <v>259.60000000000002</v>
      </c>
      <c r="J375" s="63">
        <f t="shared" ref="J375" si="146">J376+J378</f>
        <v>259.60000000000002</v>
      </c>
    </row>
    <row r="376" spans="2:10" ht="26.25" customHeight="1">
      <c r="B376" s="18" t="s">
        <v>166</v>
      </c>
      <c r="C376" s="15">
        <v>303</v>
      </c>
      <c r="D376" s="15" t="s">
        <v>195</v>
      </c>
      <c r="E376" s="15" t="s">
        <v>183</v>
      </c>
      <c r="F376" s="78" t="s">
        <v>167</v>
      </c>
      <c r="G376" s="78"/>
      <c r="H376" s="16"/>
      <c r="I376" s="22">
        <f>SUM(I377)</f>
        <v>240</v>
      </c>
      <c r="J376" s="63">
        <f t="shared" ref="J376" si="147">SUM(J377)</f>
        <v>240</v>
      </c>
    </row>
    <row r="377" spans="2:10" ht="36" customHeight="1">
      <c r="B377" s="18" t="s">
        <v>266</v>
      </c>
      <c r="C377" s="15">
        <v>303</v>
      </c>
      <c r="D377" s="15" t="s">
        <v>195</v>
      </c>
      <c r="E377" s="15" t="s">
        <v>183</v>
      </c>
      <c r="F377" s="78" t="s">
        <v>167</v>
      </c>
      <c r="G377" s="78"/>
      <c r="H377" s="16">
        <v>200</v>
      </c>
      <c r="I377" s="22">
        <v>240</v>
      </c>
      <c r="J377" s="63">
        <v>240</v>
      </c>
    </row>
    <row r="378" spans="2:10" ht="26.25" customHeight="1">
      <c r="B378" s="18" t="s">
        <v>168</v>
      </c>
      <c r="C378" s="15">
        <v>303</v>
      </c>
      <c r="D378" s="15" t="s">
        <v>195</v>
      </c>
      <c r="E378" s="15" t="s">
        <v>183</v>
      </c>
      <c r="F378" s="78" t="s">
        <v>169</v>
      </c>
      <c r="G378" s="78"/>
      <c r="H378" s="16"/>
      <c r="I378" s="22">
        <f>I379</f>
        <v>19.600000000000001</v>
      </c>
      <c r="J378" s="63">
        <f t="shared" ref="J378" si="148">J379</f>
        <v>19.600000000000001</v>
      </c>
    </row>
    <row r="379" spans="2:10" ht="35.25" customHeight="1">
      <c r="B379" s="18" t="s">
        <v>264</v>
      </c>
      <c r="C379" s="15">
        <v>303</v>
      </c>
      <c r="D379" s="15" t="s">
        <v>195</v>
      </c>
      <c r="E379" s="15" t="s">
        <v>183</v>
      </c>
      <c r="F379" s="78" t="s">
        <v>169</v>
      </c>
      <c r="G379" s="78"/>
      <c r="H379" s="16">
        <v>200</v>
      </c>
      <c r="I379" s="22">
        <v>19.600000000000001</v>
      </c>
      <c r="J379" s="63">
        <v>19.600000000000001</v>
      </c>
    </row>
    <row r="380" spans="2:10" ht="23.25" customHeight="1">
      <c r="B380" s="13" t="s">
        <v>7</v>
      </c>
      <c r="C380" s="14" t="s">
        <v>222</v>
      </c>
      <c r="D380" s="14" t="s">
        <v>180</v>
      </c>
      <c r="E380" s="14"/>
      <c r="F380" s="87"/>
      <c r="G380" s="88"/>
      <c r="H380" s="17"/>
      <c r="I380" s="30">
        <f>I381</f>
        <v>343</v>
      </c>
      <c r="J380" s="30">
        <f t="shared" ref="J380:J383" si="149">J381</f>
        <v>343</v>
      </c>
    </row>
    <row r="381" spans="2:10" ht="24" customHeight="1">
      <c r="B381" s="18" t="s">
        <v>49</v>
      </c>
      <c r="C381" s="15">
        <v>303</v>
      </c>
      <c r="D381" s="15" t="s">
        <v>180</v>
      </c>
      <c r="E381" s="15" t="s">
        <v>184</v>
      </c>
      <c r="F381" s="78"/>
      <c r="G381" s="78"/>
      <c r="H381" s="16"/>
      <c r="I381" s="22">
        <f>I382</f>
        <v>343</v>
      </c>
      <c r="J381" s="63">
        <f t="shared" si="149"/>
        <v>343</v>
      </c>
    </row>
    <row r="382" spans="2:10" ht="72" customHeight="1">
      <c r="B382" s="18" t="s">
        <v>99</v>
      </c>
      <c r="C382" s="15" t="s">
        <v>222</v>
      </c>
      <c r="D382" s="15" t="s">
        <v>180</v>
      </c>
      <c r="E382" s="15" t="s">
        <v>184</v>
      </c>
      <c r="F382" s="68" t="s">
        <v>50</v>
      </c>
      <c r="G382" s="69"/>
      <c r="H382" s="16"/>
      <c r="I382" s="22">
        <f>I383</f>
        <v>343</v>
      </c>
      <c r="J382" s="63">
        <f t="shared" si="149"/>
        <v>343</v>
      </c>
    </row>
    <row r="383" spans="2:10" ht="35.25" customHeight="1">
      <c r="B383" s="18" t="s">
        <v>57</v>
      </c>
      <c r="C383" s="15">
        <v>303</v>
      </c>
      <c r="D383" s="15" t="s">
        <v>180</v>
      </c>
      <c r="E383" s="15" t="s">
        <v>184</v>
      </c>
      <c r="F383" s="78" t="s">
        <v>170</v>
      </c>
      <c r="G383" s="78"/>
      <c r="H383" s="16"/>
      <c r="I383" s="22">
        <f>I384</f>
        <v>343</v>
      </c>
      <c r="J383" s="63">
        <f t="shared" si="149"/>
        <v>343</v>
      </c>
    </row>
    <row r="384" spans="2:10" ht="78.75">
      <c r="B384" s="19" t="s">
        <v>249</v>
      </c>
      <c r="C384" s="15">
        <v>303</v>
      </c>
      <c r="D384" s="15" t="s">
        <v>180</v>
      </c>
      <c r="E384" s="15" t="s">
        <v>184</v>
      </c>
      <c r="F384" s="78" t="s">
        <v>171</v>
      </c>
      <c r="G384" s="78"/>
      <c r="H384" s="16"/>
      <c r="I384" s="22">
        <f>I386+I385</f>
        <v>343</v>
      </c>
      <c r="J384" s="63">
        <f t="shared" ref="J384" si="150">J386+J385</f>
        <v>343</v>
      </c>
    </row>
    <row r="385" spans="2:10" ht="78.75">
      <c r="B385" s="18" t="s">
        <v>23</v>
      </c>
      <c r="C385" s="15">
        <v>303</v>
      </c>
      <c r="D385" s="15" t="s">
        <v>180</v>
      </c>
      <c r="E385" s="15" t="s">
        <v>184</v>
      </c>
      <c r="F385" s="78" t="s">
        <v>60</v>
      </c>
      <c r="G385" s="78"/>
      <c r="H385" s="16">
        <v>100</v>
      </c>
      <c r="I385" s="22">
        <v>319.60000000000002</v>
      </c>
      <c r="J385" s="63">
        <v>319.60000000000002</v>
      </c>
    </row>
    <row r="386" spans="2:10" ht="36.75" customHeight="1">
      <c r="B386" s="85" t="s">
        <v>266</v>
      </c>
      <c r="C386" s="86">
        <v>303</v>
      </c>
      <c r="D386" s="86" t="s">
        <v>180</v>
      </c>
      <c r="E386" s="86" t="s">
        <v>184</v>
      </c>
      <c r="F386" s="78" t="s">
        <v>60</v>
      </c>
      <c r="G386" s="78"/>
      <c r="H386" s="78">
        <v>200</v>
      </c>
      <c r="I386" s="73">
        <v>23.4</v>
      </c>
      <c r="J386" s="73">
        <v>23.4</v>
      </c>
    </row>
    <row r="387" spans="2:10" ht="3.75" customHeight="1">
      <c r="B387" s="85"/>
      <c r="C387" s="86"/>
      <c r="D387" s="86"/>
      <c r="E387" s="86"/>
      <c r="F387" s="78"/>
      <c r="G387" s="78"/>
      <c r="H387" s="78"/>
      <c r="I387" s="73"/>
      <c r="J387" s="73"/>
    </row>
    <row r="388" spans="2:10" ht="24.75" customHeight="1">
      <c r="B388" s="27" t="s">
        <v>285</v>
      </c>
      <c r="C388" s="28" t="s">
        <v>222</v>
      </c>
      <c r="D388" s="28" t="s">
        <v>186</v>
      </c>
      <c r="E388" s="28"/>
      <c r="F388" s="81"/>
      <c r="G388" s="82"/>
      <c r="H388" s="23"/>
      <c r="I388" s="22">
        <f>I389</f>
        <v>0</v>
      </c>
      <c r="J388" s="63">
        <f t="shared" ref="J388:J391" si="151">J389</f>
        <v>0</v>
      </c>
    </row>
    <row r="389" spans="2:10" ht="24" customHeight="1">
      <c r="B389" s="18" t="s">
        <v>284</v>
      </c>
      <c r="C389" s="15" t="s">
        <v>222</v>
      </c>
      <c r="D389" s="15" t="s">
        <v>186</v>
      </c>
      <c r="E389" s="15" t="s">
        <v>183</v>
      </c>
      <c r="F389" s="81"/>
      <c r="G389" s="82"/>
      <c r="H389" s="16"/>
      <c r="I389" s="22">
        <f>I390</f>
        <v>0</v>
      </c>
      <c r="J389" s="63">
        <f t="shared" si="151"/>
        <v>0</v>
      </c>
    </row>
    <row r="390" spans="2:10" ht="55.5" customHeight="1">
      <c r="B390" s="18" t="s">
        <v>287</v>
      </c>
      <c r="C390" s="15" t="s">
        <v>222</v>
      </c>
      <c r="D390" s="15" t="s">
        <v>186</v>
      </c>
      <c r="E390" s="15" t="s">
        <v>183</v>
      </c>
      <c r="F390" s="81" t="s">
        <v>286</v>
      </c>
      <c r="G390" s="82"/>
      <c r="H390" s="16"/>
      <c r="I390" s="22">
        <f>I391</f>
        <v>0</v>
      </c>
      <c r="J390" s="63">
        <f t="shared" si="151"/>
        <v>0</v>
      </c>
    </row>
    <row r="391" spans="2:10" ht="34.5" customHeight="1">
      <c r="B391" s="18" t="s">
        <v>288</v>
      </c>
      <c r="C391" s="15" t="s">
        <v>222</v>
      </c>
      <c r="D391" s="15" t="s">
        <v>186</v>
      </c>
      <c r="E391" s="15" t="s">
        <v>183</v>
      </c>
      <c r="F391" s="81" t="s">
        <v>327</v>
      </c>
      <c r="G391" s="82"/>
      <c r="H391" s="16"/>
      <c r="I391" s="22">
        <f>I392</f>
        <v>0</v>
      </c>
      <c r="J391" s="63">
        <f t="shared" si="151"/>
        <v>0</v>
      </c>
    </row>
    <row r="392" spans="2:10" ht="31.5">
      <c r="B392" s="18" t="s">
        <v>20</v>
      </c>
      <c r="C392" s="15" t="s">
        <v>222</v>
      </c>
      <c r="D392" s="15" t="s">
        <v>186</v>
      </c>
      <c r="E392" s="15" t="s">
        <v>183</v>
      </c>
      <c r="F392" s="81" t="s">
        <v>327</v>
      </c>
      <c r="G392" s="82"/>
      <c r="H392" s="16">
        <v>300</v>
      </c>
      <c r="I392" s="22">
        <v>0</v>
      </c>
      <c r="J392" s="63">
        <v>0</v>
      </c>
    </row>
    <row r="393" spans="2:10" ht="15.75">
      <c r="B393" s="18" t="s">
        <v>172</v>
      </c>
      <c r="C393" s="15">
        <v>303</v>
      </c>
      <c r="D393" s="15">
        <v>11</v>
      </c>
      <c r="E393" s="15"/>
      <c r="F393" s="78"/>
      <c r="G393" s="78"/>
      <c r="H393" s="16"/>
      <c r="I393" s="22">
        <f>I394</f>
        <v>1569</v>
      </c>
      <c r="J393" s="63">
        <f t="shared" ref="J393:J395" si="152">J394</f>
        <v>1569</v>
      </c>
    </row>
    <row r="394" spans="2:10" ht="15.75">
      <c r="B394" s="18" t="s">
        <v>173</v>
      </c>
      <c r="C394" s="15">
        <v>303</v>
      </c>
      <c r="D394" s="15">
        <v>11</v>
      </c>
      <c r="E394" s="15" t="s">
        <v>181</v>
      </c>
      <c r="F394" s="78"/>
      <c r="G394" s="78"/>
      <c r="H394" s="16"/>
      <c r="I394" s="22">
        <f>I395</f>
        <v>1569</v>
      </c>
      <c r="J394" s="63">
        <f t="shared" si="152"/>
        <v>1569</v>
      </c>
    </row>
    <row r="395" spans="2:10" ht="85.5" customHeight="1">
      <c r="B395" s="18" t="s">
        <v>250</v>
      </c>
      <c r="C395" s="15">
        <v>303</v>
      </c>
      <c r="D395" s="15">
        <v>11</v>
      </c>
      <c r="E395" s="15" t="s">
        <v>181</v>
      </c>
      <c r="F395" s="78" t="s">
        <v>174</v>
      </c>
      <c r="G395" s="78"/>
      <c r="H395" s="16"/>
      <c r="I395" s="22">
        <f>I396</f>
        <v>1569</v>
      </c>
      <c r="J395" s="63">
        <f t="shared" si="152"/>
        <v>1569</v>
      </c>
    </row>
    <row r="396" spans="2:10" ht="63">
      <c r="B396" s="18" t="s">
        <v>251</v>
      </c>
      <c r="C396" s="15">
        <v>303</v>
      </c>
      <c r="D396" s="15">
        <v>11</v>
      </c>
      <c r="E396" s="15" t="s">
        <v>181</v>
      </c>
      <c r="F396" s="78" t="s">
        <v>175</v>
      </c>
      <c r="G396" s="78"/>
      <c r="H396" s="16"/>
      <c r="I396" s="22">
        <f>I397+I401</f>
        <v>1569</v>
      </c>
      <c r="J396" s="63">
        <f t="shared" ref="J396" si="153">J397+J401</f>
        <v>1569</v>
      </c>
    </row>
    <row r="397" spans="2:10" ht="31.5">
      <c r="B397" s="18" t="s">
        <v>34</v>
      </c>
      <c r="C397" s="15">
        <v>303</v>
      </c>
      <c r="D397" s="15">
        <v>11</v>
      </c>
      <c r="E397" s="15" t="s">
        <v>181</v>
      </c>
      <c r="F397" s="78" t="s">
        <v>176</v>
      </c>
      <c r="G397" s="78"/>
      <c r="H397" s="16"/>
      <c r="I397" s="22">
        <f>I400+I399+I398</f>
        <v>1569</v>
      </c>
      <c r="J397" s="63">
        <f t="shared" ref="J397" si="154">J400+J399+J398</f>
        <v>1569</v>
      </c>
    </row>
    <row r="398" spans="2:10" ht="49.5" customHeight="1">
      <c r="B398" s="18" t="s">
        <v>23</v>
      </c>
      <c r="C398" s="15">
        <v>303</v>
      </c>
      <c r="D398" s="15">
        <v>11</v>
      </c>
      <c r="E398" s="15" t="s">
        <v>181</v>
      </c>
      <c r="F398" s="78" t="s">
        <v>176</v>
      </c>
      <c r="G398" s="78"/>
      <c r="H398" s="16">
        <v>100</v>
      </c>
      <c r="I398" s="22">
        <v>452</v>
      </c>
      <c r="J398" s="63">
        <v>452</v>
      </c>
    </row>
    <row r="399" spans="2:10" ht="49.5" customHeight="1">
      <c r="B399" s="18" t="s">
        <v>264</v>
      </c>
      <c r="C399" s="15">
        <v>303</v>
      </c>
      <c r="D399" s="15">
        <v>11</v>
      </c>
      <c r="E399" s="15" t="s">
        <v>181</v>
      </c>
      <c r="F399" s="78" t="s">
        <v>176</v>
      </c>
      <c r="G399" s="78"/>
      <c r="H399" s="16">
        <v>200</v>
      </c>
      <c r="I399" s="22">
        <v>1117</v>
      </c>
      <c r="J399" s="63">
        <v>1117</v>
      </c>
    </row>
    <row r="400" spans="2:10" ht="22.5" customHeight="1">
      <c r="B400" s="43" t="s">
        <v>265</v>
      </c>
      <c r="C400" s="44" t="s">
        <v>222</v>
      </c>
      <c r="D400" s="44" t="s">
        <v>276</v>
      </c>
      <c r="E400" s="44" t="s">
        <v>181</v>
      </c>
      <c r="F400" s="68" t="s">
        <v>176</v>
      </c>
      <c r="G400" s="69"/>
      <c r="H400" s="41">
        <v>800</v>
      </c>
      <c r="I400" s="22">
        <v>0</v>
      </c>
      <c r="J400" s="63">
        <v>0</v>
      </c>
    </row>
    <row r="401" spans="2:10" ht="105" customHeight="1">
      <c r="B401" s="18" t="s">
        <v>21</v>
      </c>
      <c r="C401" s="15" t="s">
        <v>222</v>
      </c>
      <c r="D401" s="15" t="s">
        <v>276</v>
      </c>
      <c r="E401" s="15" t="s">
        <v>181</v>
      </c>
      <c r="F401" s="78" t="s">
        <v>277</v>
      </c>
      <c r="G401" s="78"/>
      <c r="H401" s="16"/>
      <c r="I401" s="22">
        <f>I402</f>
        <v>0</v>
      </c>
      <c r="J401" s="63">
        <f t="shared" ref="J401" si="155">J402</f>
        <v>0</v>
      </c>
    </row>
    <row r="402" spans="2:10" ht="35.25" customHeight="1">
      <c r="B402" s="18" t="s">
        <v>23</v>
      </c>
      <c r="C402" s="15" t="s">
        <v>222</v>
      </c>
      <c r="D402" s="15" t="s">
        <v>276</v>
      </c>
      <c r="E402" s="15" t="s">
        <v>181</v>
      </c>
      <c r="F402" s="68" t="s">
        <v>278</v>
      </c>
      <c r="G402" s="69"/>
      <c r="H402" s="16">
        <v>100</v>
      </c>
      <c r="I402" s="22">
        <v>0</v>
      </c>
      <c r="J402" s="63">
        <v>0</v>
      </c>
    </row>
    <row r="403" spans="2:10" ht="15.75">
      <c r="B403" s="13" t="s">
        <v>177</v>
      </c>
      <c r="C403" s="15"/>
      <c r="D403" s="15"/>
      <c r="E403" s="15"/>
      <c r="F403" s="78"/>
      <c r="G403" s="78"/>
      <c r="H403" s="16"/>
      <c r="I403" s="62">
        <f>I10+I137+I269+I210</f>
        <v>238462.31</v>
      </c>
      <c r="J403" s="62">
        <f>J10+J137+J269+J210</f>
        <v>241863.46000000002</v>
      </c>
    </row>
    <row r="404" spans="2:10" ht="15.75">
      <c r="B404" s="70"/>
      <c r="C404" s="71"/>
      <c r="D404" s="71"/>
      <c r="E404" s="71"/>
      <c r="F404" s="71"/>
      <c r="G404" s="71"/>
      <c r="H404" s="71"/>
      <c r="I404" s="71"/>
      <c r="J404" s="72"/>
    </row>
    <row r="405" spans="2:10" ht="16.5">
      <c r="B405" s="4"/>
    </row>
  </sheetData>
  <mergeCells count="433">
    <mergeCell ref="F75:G75"/>
    <mergeCell ref="F76:G76"/>
    <mergeCell ref="F70:G70"/>
    <mergeCell ref="F71:G71"/>
    <mergeCell ref="F72:G72"/>
    <mergeCell ref="F66:G66"/>
    <mergeCell ref="F267:G267"/>
    <mergeCell ref="F400:G400"/>
    <mergeCell ref="F333:G333"/>
    <mergeCell ref="F89:G89"/>
    <mergeCell ref="F112:G112"/>
    <mergeCell ref="F113:G113"/>
    <mergeCell ref="F127:G127"/>
    <mergeCell ref="F144:G144"/>
    <mergeCell ref="F181:G181"/>
    <mergeCell ref="F139:G139"/>
    <mergeCell ref="F140:G140"/>
    <mergeCell ref="F184:G184"/>
    <mergeCell ref="F185:G185"/>
    <mergeCell ref="F182:G182"/>
    <mergeCell ref="F183:G183"/>
    <mergeCell ref="F135:G135"/>
    <mergeCell ref="F136:G136"/>
    <mergeCell ref="F137:G137"/>
    <mergeCell ref="F141:G141"/>
    <mergeCell ref="F142:G142"/>
    <mergeCell ref="F143:G143"/>
    <mergeCell ref="F138:G138"/>
    <mergeCell ref="F94:G94"/>
    <mergeCell ref="F95:G95"/>
    <mergeCell ref="F96:G96"/>
    <mergeCell ref="F97:G97"/>
    <mergeCell ref="F98:G98"/>
    <mergeCell ref="F126:G126"/>
    <mergeCell ref="F132:G132"/>
    <mergeCell ref="F133:G133"/>
    <mergeCell ref="F134:G134"/>
    <mergeCell ref="F107:G107"/>
    <mergeCell ref="F111:G111"/>
    <mergeCell ref="F128:G128"/>
    <mergeCell ref="F129:G129"/>
    <mergeCell ref="F130:G130"/>
    <mergeCell ref="F131:G131"/>
    <mergeCell ref="F335:G335"/>
    <mergeCell ref="F336:G336"/>
    <mergeCell ref="F337:G337"/>
    <mergeCell ref="F338:G338"/>
    <mergeCell ref="F152:G152"/>
    <mergeCell ref="F153:G153"/>
    <mergeCell ref="F148:G148"/>
    <mergeCell ref="F149:G149"/>
    <mergeCell ref="F150:G150"/>
    <mergeCell ref="F151:G151"/>
    <mergeCell ref="F155:G155"/>
    <mergeCell ref="F156:G156"/>
    <mergeCell ref="F157:G157"/>
    <mergeCell ref="F173:G173"/>
    <mergeCell ref="F174:G174"/>
    <mergeCell ref="F167:G167"/>
    <mergeCell ref="F168:G168"/>
    <mergeCell ref="F169:G169"/>
    <mergeCell ref="F170:G170"/>
    <mergeCell ref="F171:G171"/>
    <mergeCell ref="F172:G172"/>
    <mergeCell ref="F175:G175"/>
    <mergeCell ref="F176:G176"/>
    <mergeCell ref="F178:G178"/>
    <mergeCell ref="F346:G346"/>
    <mergeCell ref="F347:G347"/>
    <mergeCell ref="F348:G348"/>
    <mergeCell ref="F340:G340"/>
    <mergeCell ref="F350:G350"/>
    <mergeCell ref="F349:G349"/>
    <mergeCell ref="F345:G345"/>
    <mergeCell ref="F360:G360"/>
    <mergeCell ref="F362:G362"/>
    <mergeCell ref="F361:G361"/>
    <mergeCell ref="F354:G354"/>
    <mergeCell ref="F355:G355"/>
    <mergeCell ref="F356:G356"/>
    <mergeCell ref="F357:G357"/>
    <mergeCell ref="F93:G93"/>
    <mergeCell ref="F34:G34"/>
    <mergeCell ref="F206:G206"/>
    <mergeCell ref="F207:G207"/>
    <mergeCell ref="F146:G146"/>
    <mergeCell ref="F147:G147"/>
    <mergeCell ref="F35:G35"/>
    <mergeCell ref="F36:G36"/>
    <mergeCell ref="F41:G41"/>
    <mergeCell ref="F125:G125"/>
    <mergeCell ref="F121:G121"/>
    <mergeCell ref="F122:G122"/>
    <mergeCell ref="F123:G123"/>
    <mergeCell ref="F124:G124"/>
    <mergeCell ref="F145:G145"/>
    <mergeCell ref="F164:G164"/>
    <mergeCell ref="F165:G165"/>
    <mergeCell ref="F166:G166"/>
    <mergeCell ref="F154:G154"/>
    <mergeCell ref="F158:G158"/>
    <mergeCell ref="F159:G159"/>
    <mergeCell ref="F160:G160"/>
    <mergeCell ref="F161:G161"/>
    <mergeCell ref="F163:G163"/>
    <mergeCell ref="F33:G33"/>
    <mergeCell ref="F83:G83"/>
    <mergeCell ref="F85:G85"/>
    <mergeCell ref="F86:G86"/>
    <mergeCell ref="F87:G87"/>
    <mergeCell ref="F91:G91"/>
    <mergeCell ref="F92:G92"/>
    <mergeCell ref="F77:G77"/>
    <mergeCell ref="F78:G78"/>
    <mergeCell ref="F79:G79"/>
    <mergeCell ref="F80:G80"/>
    <mergeCell ref="F81:G81"/>
    <mergeCell ref="F82:G82"/>
    <mergeCell ref="F90:G90"/>
    <mergeCell ref="F84:G84"/>
    <mergeCell ref="F88:G88"/>
    <mergeCell ref="F69:G69"/>
    <mergeCell ref="F68:G68"/>
    <mergeCell ref="F67:G67"/>
    <mergeCell ref="F38:G38"/>
    <mergeCell ref="F45:G45"/>
    <mergeCell ref="F46:G46"/>
    <mergeCell ref="F73:G73"/>
    <mergeCell ref="F74:G74"/>
    <mergeCell ref="C1:E1"/>
    <mergeCell ref="F4:I4"/>
    <mergeCell ref="F5:I5"/>
    <mergeCell ref="B6:I6"/>
    <mergeCell ref="F14:G14"/>
    <mergeCell ref="F15:G15"/>
    <mergeCell ref="F16:G16"/>
    <mergeCell ref="F17:G17"/>
    <mergeCell ref="F9:G9"/>
    <mergeCell ref="F10:G10"/>
    <mergeCell ref="F11:G11"/>
    <mergeCell ref="F12:G12"/>
    <mergeCell ref="F13:G13"/>
    <mergeCell ref="F1:I1"/>
    <mergeCell ref="F2:I2"/>
    <mergeCell ref="G3:I3"/>
    <mergeCell ref="H8:J8"/>
    <mergeCell ref="F24:G24"/>
    <mergeCell ref="F25:G25"/>
    <mergeCell ref="F26:G26"/>
    <mergeCell ref="F28:G28"/>
    <mergeCell ref="F29:G29"/>
    <mergeCell ref="F30:G30"/>
    <mergeCell ref="F18:G18"/>
    <mergeCell ref="F19:G19"/>
    <mergeCell ref="F20:G20"/>
    <mergeCell ref="F21:G21"/>
    <mergeCell ref="F22:G22"/>
    <mergeCell ref="F23:G23"/>
    <mergeCell ref="F27:G27"/>
    <mergeCell ref="F31:G31"/>
    <mergeCell ref="F32:G32"/>
    <mergeCell ref="F37:G37"/>
    <mergeCell ref="F60:G60"/>
    <mergeCell ref="F61:G61"/>
    <mergeCell ref="F62:G62"/>
    <mergeCell ref="F50:G50"/>
    <mergeCell ref="F59:G59"/>
    <mergeCell ref="F51:G51"/>
    <mergeCell ref="F52:G52"/>
    <mergeCell ref="F53:G53"/>
    <mergeCell ref="F54:G54"/>
    <mergeCell ref="F55:G55"/>
    <mergeCell ref="F56:G56"/>
    <mergeCell ref="F57:G57"/>
    <mergeCell ref="F58:G58"/>
    <mergeCell ref="F47:G47"/>
    <mergeCell ref="F49:G49"/>
    <mergeCell ref="F48:G48"/>
    <mergeCell ref="F39:G39"/>
    <mergeCell ref="F40:G40"/>
    <mergeCell ref="F42:G42"/>
    <mergeCell ref="F43:G43"/>
    <mergeCell ref="F44:G44"/>
    <mergeCell ref="B108:B109"/>
    <mergeCell ref="C108:C109"/>
    <mergeCell ref="D108:D109"/>
    <mergeCell ref="E108:E109"/>
    <mergeCell ref="F108:G109"/>
    <mergeCell ref="F99:G99"/>
    <mergeCell ref="F100:G100"/>
    <mergeCell ref="F101:G101"/>
    <mergeCell ref="F102:G102"/>
    <mergeCell ref="H108:H109"/>
    <mergeCell ref="I108:I109"/>
    <mergeCell ref="F110:G110"/>
    <mergeCell ref="F114:G114"/>
    <mergeCell ref="F115:G115"/>
    <mergeCell ref="F116:G116"/>
    <mergeCell ref="F103:G103"/>
    <mergeCell ref="F104:G104"/>
    <mergeCell ref="F105:G105"/>
    <mergeCell ref="F106:G106"/>
    <mergeCell ref="F179:G179"/>
    <mergeCell ref="F180:G180"/>
    <mergeCell ref="F177:G177"/>
    <mergeCell ref="F194:G194"/>
    <mergeCell ref="F188:G188"/>
    <mergeCell ref="F189:G189"/>
    <mergeCell ref="F190:G190"/>
    <mergeCell ref="F191:G191"/>
    <mergeCell ref="F192:G192"/>
    <mergeCell ref="F193:G193"/>
    <mergeCell ref="F186:G186"/>
    <mergeCell ref="F187:G187"/>
    <mergeCell ref="F201:G201"/>
    <mergeCell ref="F202:G202"/>
    <mergeCell ref="F203:G203"/>
    <mergeCell ref="F204:G204"/>
    <mergeCell ref="F205:G205"/>
    <mergeCell ref="F210:G210"/>
    <mergeCell ref="F195:G195"/>
    <mergeCell ref="F196:G196"/>
    <mergeCell ref="F197:G197"/>
    <mergeCell ref="F198:G198"/>
    <mergeCell ref="F199:G199"/>
    <mergeCell ref="F200:G200"/>
    <mergeCell ref="F208:G208"/>
    <mergeCell ref="F209:G209"/>
    <mergeCell ref="F227:G227"/>
    <mergeCell ref="F228:G228"/>
    <mergeCell ref="F229:G229"/>
    <mergeCell ref="F221:G221"/>
    <mergeCell ref="F222:G222"/>
    <mergeCell ref="F223:G223"/>
    <mergeCell ref="F224:G224"/>
    <mergeCell ref="F211:G211"/>
    <mergeCell ref="F212:G212"/>
    <mergeCell ref="F213:G213"/>
    <mergeCell ref="F214:G214"/>
    <mergeCell ref="F215:G215"/>
    <mergeCell ref="F218:G218"/>
    <mergeCell ref="F219:G219"/>
    <mergeCell ref="F220:G220"/>
    <mergeCell ref="F216:G216"/>
    <mergeCell ref="F217:G217"/>
    <mergeCell ref="I239:I241"/>
    <mergeCell ref="F242:G242"/>
    <mergeCell ref="F243:G243"/>
    <mergeCell ref="F244:G244"/>
    <mergeCell ref="F245:G245"/>
    <mergeCell ref="F246:G246"/>
    <mergeCell ref="B239:B241"/>
    <mergeCell ref="C239:C241"/>
    <mergeCell ref="D239:D241"/>
    <mergeCell ref="E239:E241"/>
    <mergeCell ref="F239:G241"/>
    <mergeCell ref="H239:H241"/>
    <mergeCell ref="B255:B256"/>
    <mergeCell ref="C255:C256"/>
    <mergeCell ref="D255:D256"/>
    <mergeCell ref="E255:E256"/>
    <mergeCell ref="F255:G256"/>
    <mergeCell ref="F247:G247"/>
    <mergeCell ref="F248:G248"/>
    <mergeCell ref="F249:G249"/>
    <mergeCell ref="F250:G250"/>
    <mergeCell ref="F251:G251"/>
    <mergeCell ref="F252:G252"/>
    <mergeCell ref="I255:I256"/>
    <mergeCell ref="F257:G257"/>
    <mergeCell ref="F258:G258"/>
    <mergeCell ref="F265:G265"/>
    <mergeCell ref="F266:G266"/>
    <mergeCell ref="F259:G259"/>
    <mergeCell ref="F260:G260"/>
    <mergeCell ref="F261:G261"/>
    <mergeCell ref="F263:G263"/>
    <mergeCell ref="F264:G264"/>
    <mergeCell ref="F262:G262"/>
    <mergeCell ref="F318:G318"/>
    <mergeCell ref="F327:G327"/>
    <mergeCell ref="F316:G316"/>
    <mergeCell ref="F317:G317"/>
    <mergeCell ref="F321:G321"/>
    <mergeCell ref="F293:G293"/>
    <mergeCell ref="F294:G294"/>
    <mergeCell ref="F295:G295"/>
    <mergeCell ref="F307:G307"/>
    <mergeCell ref="F319:G319"/>
    <mergeCell ref="F320:G320"/>
    <mergeCell ref="F322:G322"/>
    <mergeCell ref="F323:G323"/>
    <mergeCell ref="B363:B364"/>
    <mergeCell ref="C363:C364"/>
    <mergeCell ref="D363:D364"/>
    <mergeCell ref="E363:E364"/>
    <mergeCell ref="F363:G364"/>
    <mergeCell ref="F382:G382"/>
    <mergeCell ref="F380:G380"/>
    <mergeCell ref="F374:G374"/>
    <mergeCell ref="F369:G369"/>
    <mergeCell ref="F371:G371"/>
    <mergeCell ref="F372:G372"/>
    <mergeCell ref="F370:G370"/>
    <mergeCell ref="F368:G368"/>
    <mergeCell ref="F376:G376"/>
    <mergeCell ref="F377:G377"/>
    <mergeCell ref="F378:G378"/>
    <mergeCell ref="F379:G379"/>
    <mergeCell ref="F365:G365"/>
    <mergeCell ref="F366:G366"/>
    <mergeCell ref="B386:B387"/>
    <mergeCell ref="C386:C387"/>
    <mergeCell ref="D386:D387"/>
    <mergeCell ref="E386:E387"/>
    <mergeCell ref="F386:G387"/>
    <mergeCell ref="H386:H387"/>
    <mergeCell ref="I386:I387"/>
    <mergeCell ref="F381:G381"/>
    <mergeCell ref="F383:G383"/>
    <mergeCell ref="F384:G384"/>
    <mergeCell ref="F385:G385"/>
    <mergeCell ref="I363:I364"/>
    <mergeCell ref="F375:G375"/>
    <mergeCell ref="F373:G373"/>
    <mergeCell ref="F339:G339"/>
    <mergeCell ref="F343:G343"/>
    <mergeCell ref="F344:G344"/>
    <mergeCell ref="F324:G324"/>
    <mergeCell ref="F325:G325"/>
    <mergeCell ref="F326:G326"/>
    <mergeCell ref="F334:G334"/>
    <mergeCell ref="F328:G328"/>
    <mergeCell ref="F329:G329"/>
    <mergeCell ref="F330:G330"/>
    <mergeCell ref="F331:G331"/>
    <mergeCell ref="F332:G332"/>
    <mergeCell ref="F358:G358"/>
    <mergeCell ref="F359:G359"/>
    <mergeCell ref="F352:G352"/>
    <mergeCell ref="F353:G353"/>
    <mergeCell ref="F341:G341"/>
    <mergeCell ref="F342:G342"/>
    <mergeCell ref="F351:G351"/>
    <mergeCell ref="H363:H364"/>
    <mergeCell ref="F367:G367"/>
    <mergeCell ref="F388:G388"/>
    <mergeCell ref="F389:G389"/>
    <mergeCell ref="F390:G390"/>
    <mergeCell ref="F403:G403"/>
    <mergeCell ref="F396:G396"/>
    <mergeCell ref="F397:G397"/>
    <mergeCell ref="F398:G398"/>
    <mergeCell ref="F399:G399"/>
    <mergeCell ref="F393:G393"/>
    <mergeCell ref="F394:G394"/>
    <mergeCell ref="F395:G395"/>
    <mergeCell ref="F401:G401"/>
    <mergeCell ref="F402:G402"/>
    <mergeCell ref="F391:G391"/>
    <mergeCell ref="F392:G392"/>
    <mergeCell ref="F117:G117"/>
    <mergeCell ref="F291:G291"/>
    <mergeCell ref="F314:G314"/>
    <mergeCell ref="F315:G315"/>
    <mergeCell ref="F308:G308"/>
    <mergeCell ref="F309:G309"/>
    <mergeCell ref="F310:G310"/>
    <mergeCell ref="F311:G311"/>
    <mergeCell ref="F312:G312"/>
    <mergeCell ref="F313:G313"/>
    <mergeCell ref="F290:G290"/>
    <mergeCell ref="F296:G296"/>
    <mergeCell ref="F299:G299"/>
    <mergeCell ref="F300:G300"/>
    <mergeCell ref="F301:G301"/>
    <mergeCell ref="F306:G306"/>
    <mergeCell ref="F303:G303"/>
    <mergeCell ref="F304:G304"/>
    <mergeCell ref="F305:G305"/>
    <mergeCell ref="F302:G302"/>
    <mergeCell ref="F278:G278"/>
    <mergeCell ref="F279:G279"/>
    <mergeCell ref="F280:G280"/>
    <mergeCell ref="F281:G281"/>
    <mergeCell ref="F268:G268"/>
    <mergeCell ref="F269:G269"/>
    <mergeCell ref="H255:H256"/>
    <mergeCell ref="F162:G162"/>
    <mergeCell ref="F284:G284"/>
    <mergeCell ref="F285:G285"/>
    <mergeCell ref="F286:G286"/>
    <mergeCell ref="F292:G292"/>
    <mergeCell ref="F277:G277"/>
    <mergeCell ref="F283:G283"/>
    <mergeCell ref="F282:G282"/>
    <mergeCell ref="F253:G253"/>
    <mergeCell ref="F254:G254"/>
    <mergeCell ref="F236:G236"/>
    <mergeCell ref="F237:G237"/>
    <mergeCell ref="F238:G238"/>
    <mergeCell ref="F230:G230"/>
    <mergeCell ref="F231:G231"/>
    <mergeCell ref="F232:G232"/>
    <mergeCell ref="F233:G233"/>
    <mergeCell ref="F234:G234"/>
    <mergeCell ref="F235:G235"/>
    <mergeCell ref="F225:G225"/>
    <mergeCell ref="F226:G226"/>
    <mergeCell ref="F64:G64"/>
    <mergeCell ref="F63:G63"/>
    <mergeCell ref="F65:G65"/>
    <mergeCell ref="B404:J404"/>
    <mergeCell ref="J108:J109"/>
    <mergeCell ref="J239:J241"/>
    <mergeCell ref="J255:J256"/>
    <mergeCell ref="J363:J364"/>
    <mergeCell ref="J386:J387"/>
    <mergeCell ref="F118:G118"/>
    <mergeCell ref="F119:G119"/>
    <mergeCell ref="F120:G120"/>
    <mergeCell ref="F287:G287"/>
    <mergeCell ref="F288:G288"/>
    <mergeCell ref="F289:G289"/>
    <mergeCell ref="F298:G298"/>
    <mergeCell ref="F297:G297"/>
    <mergeCell ref="F270:G270"/>
    <mergeCell ref="F271:G271"/>
    <mergeCell ref="F273:G273"/>
    <mergeCell ref="F274:G274"/>
    <mergeCell ref="F275:G275"/>
    <mergeCell ref="F276:G276"/>
    <mergeCell ref="F272:G27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 2023 год</vt:lpstr>
      <vt:lpstr>'бюджет 2023 год'!Область_печати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2021-10-21T01:35:21Z</cp:lastPrinted>
  <dcterms:created xsi:type="dcterms:W3CDTF">2020-11-12T11:56:36Z</dcterms:created>
  <dcterms:modified xsi:type="dcterms:W3CDTF">2021-10-29T09:31:23Z</dcterms:modified>
</cp:coreProperties>
</file>