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E15" i="3"/>
  <c r="E16"/>
  <c r="E17"/>
  <c r="F32"/>
  <c r="F31" s="1"/>
  <c r="E33"/>
  <c r="E34"/>
  <c r="E35"/>
  <c r="E36"/>
  <c r="E37"/>
  <c r="E38"/>
  <c r="E39"/>
  <c r="H43"/>
  <c r="H46"/>
  <c r="H45"/>
  <c r="H44"/>
  <c r="H42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2"/>
  <c r="C18" l="1"/>
  <c r="E13"/>
  <c r="E19"/>
  <c r="E20"/>
  <c r="E21"/>
  <c r="E22"/>
  <c r="E23"/>
  <c r="E24"/>
  <c r="E25"/>
  <c r="E26"/>
  <c r="E27"/>
  <c r="E28"/>
  <c r="E29"/>
  <c r="E30"/>
  <c r="E40"/>
  <c r="E41"/>
  <c r="E42"/>
  <c r="E43"/>
  <c r="E44"/>
  <c r="E45"/>
  <c r="E46"/>
  <c r="D18"/>
  <c r="E18" s="1"/>
  <c r="D14"/>
  <c r="F18"/>
  <c r="D32"/>
  <c r="C32"/>
  <c r="C31" s="1"/>
  <c r="C11" s="1"/>
  <c r="G43"/>
  <c r="I43"/>
  <c r="F14"/>
  <c r="I30"/>
  <c r="I42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I44"/>
  <c r="G15"/>
  <c r="I23"/>
  <c r="I15"/>
  <c r="H18" l="1"/>
  <c r="H14"/>
  <c r="H32"/>
  <c r="D31"/>
  <c r="H31" s="1"/>
  <c r="F12"/>
  <c r="E14"/>
  <c r="E32"/>
  <c r="C10"/>
  <c r="I18"/>
  <c r="I14"/>
  <c r="G14"/>
  <c r="D12"/>
  <c r="G18"/>
  <c r="I32"/>
  <c r="G32"/>
  <c r="E31" l="1"/>
  <c r="H12"/>
  <c r="D11"/>
  <c r="E11" s="1"/>
  <c r="E12"/>
  <c r="I12"/>
  <c r="G12"/>
  <c r="F11"/>
  <c r="I31"/>
  <c r="G31"/>
  <c r="H11" l="1"/>
  <c r="I11"/>
  <c r="D10"/>
  <c r="E10" s="1"/>
  <c r="G11"/>
  <c r="F10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<sst xmlns="http://schemas.openxmlformats.org/spreadsheetml/2006/main" count="74" uniqueCount="72">
  <si>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</si>
  <si>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</si>
  <si>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</si>
  <si>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</si>
  <si>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</si>
  <si>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</si>
  <si>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</si>
  <si>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</si>
  <si>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</si>
  <si>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</si>
  <si>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</si>
  <si>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</si>
  <si>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</si>
  <si>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</si>
  <si>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</si>
  <si>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</si>
  <si>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</si>
  <si>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</si>
  <si>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</si>
  <si>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</si>
  <si>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</si>
  <si>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</si>
  <si>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</si>
  <si>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</si>
  <si>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</si>
  <si>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</si>
  <si>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</si>
  <si>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</si>
  <si>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</si>
  <si>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</si>
  <si>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</si>
  <si>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</si>
  <si>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</si>
  <si>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</si>
  <si>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</si>
  <si>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</si>
  <si>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</si>
  <si>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</si>
  <si>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</si>
  <si>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</si>
  <si>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</si>
  <si>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</si>
  <si>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</si>
  <si>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</si>
  <si>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</si>
  <si>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</si>
  <si>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</si>
  <si>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</si>
  <si>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</si>
  <si>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</si>
  <si>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</si>
  <si>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</si>
  <si>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</si>
  <si>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</si>
  <si>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</si>
  <si>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</si>
  <si>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</si>
  <si>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</si>
  <si>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</si>
  <si>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</si>
  <si>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</si>
  <si>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</si>
  <si>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</si>
  <si>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</si>
  <si>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план 2018</t>
  </si>
  <si>
    <t>факт.           отклонение от 2017</t>
  </si>
  <si>
    <t>исполнение 2018,      %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</si>
  <si>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</si>
  <si>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</si>
  <si>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t>на 01.10.18 г.</t>
  </si>
  <si>
    <t>факт на 01.10.17</t>
  </si>
  <si>
    <t>факт  на 1.10.18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</si>
</sst>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6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6" fillId="7" borderId="0" xfId="0" applyFont="1" applyFill="1" applyAlignment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3" borderId="0" xfId="0" applyNumberFormat="1" applyFont="1" applyFill="1" applyBorder="1"/>
    <xf numFmtId="0" fontId="6" fillId="0" borderId="0" xfId="0" applyFont="1" applyAlignment="1"/>
    <xf numFmtId="49" fontId="1" fillId="0" borderId="22" xfId="0" applyNumberFormat="1" applyFont="1" applyBorder="1" applyAlignment="1">
      <alignment horizontal="center" wrapText="1"/>
    </xf>
    <xf numFmtId="0" fontId="8" fillId="8" borderId="27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1" borderId="15" xfId="0" applyNumberFormat="1" applyFont="1" applyFill="1" applyBorder="1" applyAlignment="1">
      <alignment horizontal="center" vertical="top" wrapText="1"/>
    </xf>
    <xf numFmtId="49" fontId="5" fillId="11" borderId="14" xfId="0" applyNumberFormat="1" applyFont="1" applyFill="1" applyBorder="1" applyAlignment="1">
      <alignment horizontal="center" wrapText="1"/>
    </xf>
    <xf numFmtId="165" fontId="5" fillId="11" borderId="32" xfId="0" applyNumberFormat="1" applyFont="1" applyFill="1" applyBorder="1" applyAlignment="1">
      <alignment horizontal="center" vertical="top"/>
    </xf>
    <xf numFmtId="165" fontId="5" fillId="11" borderId="15" xfId="0" applyNumberFormat="1" applyFont="1" applyFill="1" applyBorder="1" applyAlignment="1">
      <alignment horizontal="center" vertical="top"/>
    </xf>
    <xf numFmtId="165" fontId="5" fillId="11" borderId="33" xfId="0" applyNumberFormat="1" applyFont="1" applyFill="1" applyBorder="1" applyAlignment="1">
      <alignment horizontal="center" vertical="top"/>
    </xf>
    <xf numFmtId="165" fontId="5" fillId="11" borderId="14" xfId="0" applyNumberFormat="1" applyFont="1" applyFill="1" applyBorder="1" applyAlignment="1">
      <alignment horizontal="center" vertical="top"/>
    </xf>
    <xf numFmtId="165" fontId="5" fillId="11" borderId="8" xfId="0" applyNumberFormat="1" applyFont="1" applyFill="1" applyBorder="1" applyAlignment="1">
      <alignment horizontal="center" vertical="top"/>
    </xf>
    <xf numFmtId="164" fontId="5" fillId="11" borderId="14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6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center"/>
    </xf>
    <xf numFmtId="165" fontId="5" fillId="13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8" borderId="14" xfId="0" applyFont="1" applyFill="1" applyBorder="1" applyAlignment="1">
      <alignment vertical="justify"/>
    </xf>
    <xf numFmtId="0" fontId="11" fillId="17" borderId="15" xfId="0" applyFont="1" applyFill="1" applyBorder="1" applyAlignment="1">
      <alignment horizontal="center" vertical="justify"/>
    </xf>
    <xf numFmtId="165" fontId="5" fillId="15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14" fillId="2" borderId="1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zoomScale="96" zoomScaleSheetLayoutView="96" workbookViewId="0">
      <pane xSplit="1" topLeftCell="C1" activePane="topRight" state="frozen"/>
      <selection pane="topRight" activeCell="E46" sqref="E46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17.25" customHeight="1">
      <c r="A1" s="98" t="s">
        <v>47</v>
      </c>
      <c r="B1" s="97"/>
      <c r="C1" s="11"/>
      <c r="D1" s="11"/>
      <c r="E1" s="54"/>
      <c r="F1" s="50"/>
    </row>
    <row r="2" spans="1:9" ht="15" customHeight="1">
      <c r="A2" s="10" t="s">
        <v>41</v>
      </c>
      <c r="B2" s="10"/>
      <c r="C2" s="10"/>
      <c r="D2" s="10"/>
      <c r="E2" s="10"/>
      <c r="F2" s="10"/>
      <c r="I2" s="12" t="s">
        <v>43</v>
      </c>
    </row>
    <row r="3" spans="1:9" ht="17.25" customHeight="1" thickBot="1">
      <c r="A3" s="96" t="s">
        <v>69</v>
      </c>
      <c r="B3" s="97"/>
      <c r="C3" s="99"/>
      <c r="D3" s="100"/>
      <c r="E3" s="100"/>
      <c r="F3" s="100"/>
      <c r="G3" s="100"/>
      <c r="H3" s="100"/>
      <c r="I3" s="100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8" t="s">
        <v>64</v>
      </c>
      <c r="D8" s="86" t="s">
        <v>71</v>
      </c>
      <c r="E8" s="51" t="s">
        <v>63</v>
      </c>
      <c r="F8" s="85" t="s">
        <v>70</v>
      </c>
      <c r="G8" s="15" t="s">
        <v>65</v>
      </c>
      <c r="H8" s="32" t="s">
        <v>67</v>
      </c>
      <c r="I8" s="16" t="s">
        <v>66</v>
      </c>
    </row>
    <row r="9" spans="1:9" s="2" customFormat="1" ht="13.5" thickBot="1">
      <c r="A9" s="55">
        <v>1</v>
      </c>
      <c r="B9" s="55">
        <v>2</v>
      </c>
      <c r="C9" s="56">
        <v>3</v>
      </c>
      <c r="D9" s="57">
        <v>4</v>
      </c>
      <c r="E9" s="58">
        <v>5</v>
      </c>
      <c r="F9" s="59">
        <v>6</v>
      </c>
      <c r="G9" s="60">
        <v>7</v>
      </c>
      <c r="H9" s="61">
        <v>8</v>
      </c>
      <c r="I9" s="62">
        <v>9</v>
      </c>
    </row>
    <row r="10" spans="1:9" s="2" customFormat="1" ht="18.75" customHeight="1" thickBot="1">
      <c r="A10" s="69" t="s">
        <v>58</v>
      </c>
      <c r="B10" s="70"/>
      <c r="C10" s="71">
        <f>C11-C30</f>
        <v>75062.3</v>
      </c>
      <c r="D10" s="72">
        <f>D11-D30</f>
        <v>45776.600000000006</v>
      </c>
      <c r="E10" s="73">
        <f>C10-D10</f>
        <v>29285.699999999997</v>
      </c>
      <c r="F10" s="74">
        <f>F11-F30</f>
        <v>45838.299999999996</v>
      </c>
      <c r="G10" s="75">
        <f>D10-F10</f>
        <v>-61.699999999989814</v>
      </c>
      <c r="H10" s="76">
        <f t="shared" ref="H10:H34" si="0">D10/F10*100</f>
        <v>99.86539640431694</v>
      </c>
      <c r="I10" s="77">
        <f>D10/C10*100</f>
        <v>60.984808618973844</v>
      </c>
    </row>
    <row r="11" spans="1:9" ht="24.75" customHeight="1" thickBot="1">
      <c r="A11" s="63" t="s">
        <v>57</v>
      </c>
      <c r="B11" s="64" t="s">
        <v>6</v>
      </c>
      <c r="C11" s="65">
        <f>C12+C31+C30</f>
        <v>81768.7</v>
      </c>
      <c r="D11" s="94">
        <f>D12+D30+D31</f>
        <v>51048.900000000009</v>
      </c>
      <c r="E11" s="78">
        <f t="shared" ref="E11:E46" si="1">C11-D11</f>
        <v>30719.799999999988</v>
      </c>
      <c r="F11" s="66">
        <f>F12+F31+F30</f>
        <v>52043.299999999996</v>
      </c>
      <c r="G11" s="67">
        <f>D11-F11</f>
        <v>-994.3999999999869</v>
      </c>
      <c r="H11" s="76">
        <f t="shared" si="0"/>
        <v>98.089283346751671</v>
      </c>
      <c r="I11" s="68">
        <f>D11/C11*100</f>
        <v>62.430856794837155</v>
      </c>
    </row>
    <row r="12" spans="1:9" ht="20.25" customHeight="1" thickBot="1">
      <c r="A12" s="17" t="s">
        <v>40</v>
      </c>
      <c r="B12" s="18" t="s">
        <v>6</v>
      </c>
      <c r="C12" s="39">
        <f>C13+C14+C18+C23</f>
        <v>53946</v>
      </c>
      <c r="D12" s="95">
        <f>D13+D14+D23+D18</f>
        <v>31577.4</v>
      </c>
      <c r="E12" s="79">
        <f t="shared" si="1"/>
        <v>22368.6</v>
      </c>
      <c r="F12" s="45">
        <f>F13+F14+F23+F18</f>
        <v>32954.1</v>
      </c>
      <c r="G12" s="19">
        <f t="shared" ref="G12:G46" si="2">D12-F12</f>
        <v>-1376.6999999999971</v>
      </c>
      <c r="H12" s="76">
        <f t="shared" si="0"/>
        <v>95.82237111618889</v>
      </c>
      <c r="I12" s="20">
        <f t="shared" ref="I12:I46" si="3">D12/C12*100</f>
        <v>58.535201868535204</v>
      </c>
    </row>
    <row r="13" spans="1:9" ht="18.75" customHeight="1" thickBot="1">
      <c r="A13" s="37" t="s">
        <v>48</v>
      </c>
      <c r="B13" s="26" t="s">
        <v>7</v>
      </c>
      <c r="C13" s="40">
        <v>32611</v>
      </c>
      <c r="D13" s="91">
        <v>22972.7</v>
      </c>
      <c r="E13" s="80">
        <f t="shared" si="1"/>
        <v>9638.2999999999993</v>
      </c>
      <c r="F13" s="46">
        <v>21651.3</v>
      </c>
      <c r="G13" s="52">
        <f t="shared" si="2"/>
        <v>1321.4000000000015</v>
      </c>
      <c r="H13" s="76">
        <f t="shared" si="0"/>
        <v>106.10309773547087</v>
      </c>
      <c r="I13" s="14">
        <f t="shared" si="3"/>
        <v>70.44463524577597</v>
      </c>
    </row>
    <row r="14" spans="1:9" ht="13.5" thickBot="1">
      <c r="A14" s="33" t="s">
        <v>10</v>
      </c>
      <c r="B14" s="34" t="s">
        <v>11</v>
      </c>
      <c r="C14" s="40">
        <f>C15+C16+C17</f>
        <v>7626</v>
      </c>
      <c r="D14" s="40">
        <f>D15+D16+D17</f>
        <v>4770.4000000000005</v>
      </c>
      <c r="E14" s="80">
        <f t="shared" si="1"/>
        <v>2855.5999999999995</v>
      </c>
      <c r="F14" s="46">
        <f>F15+F16+F17</f>
        <v>6208</v>
      </c>
      <c r="G14" s="52">
        <f t="shared" si="2"/>
        <v>-1437.5999999999995</v>
      </c>
      <c r="H14" s="76">
        <f t="shared" si="0"/>
        <v>76.842783505154642</v>
      </c>
      <c r="I14" s="14">
        <f t="shared" si="3"/>
        <v>62.55441909257803</v>
      </c>
    </row>
    <row r="15" spans="1:9" s="8" customFormat="1" ht="34.5" thickBot="1">
      <c r="A15" s="3" t="s">
        <v>49</v>
      </c>
      <c r="B15" s="4" t="s">
        <v>12</v>
      </c>
      <c r="C15" s="41">
        <v>2844</v>
      </c>
      <c r="D15" s="92">
        <v>1840.3</v>
      </c>
      <c r="E15" s="73">
        <f t="shared" si="1"/>
        <v>1003.7</v>
      </c>
      <c r="F15" s="47">
        <v>1836.8</v>
      </c>
      <c r="G15" s="13">
        <f t="shared" si="2"/>
        <v>3.5</v>
      </c>
      <c r="H15" s="76">
        <f t="shared" si="0"/>
        <v>100.1905487804878</v>
      </c>
      <c r="I15" s="14">
        <f t="shared" si="3"/>
        <v>64.708157524613213</v>
      </c>
    </row>
    <row r="16" spans="1:9" s="8" customFormat="1" ht="23.25" thickBot="1">
      <c r="A16" s="3" t="s">
        <v>50</v>
      </c>
      <c r="B16" s="4" t="s">
        <v>36</v>
      </c>
      <c r="C16" s="41">
        <v>2997</v>
      </c>
      <c r="D16" s="92">
        <v>2176.3000000000002</v>
      </c>
      <c r="E16" s="73">
        <f>C16-D16</f>
        <v>820.69999999999982</v>
      </c>
      <c r="F16" s="47">
        <v>2608.6999999999998</v>
      </c>
      <c r="G16" s="13">
        <f t="shared" si="2"/>
        <v>-432.39999999999964</v>
      </c>
      <c r="H16" s="76">
        <f t="shared" si="0"/>
        <v>83.424694292176198</v>
      </c>
      <c r="I16" s="14">
        <f t="shared" si="3"/>
        <v>72.615949282615958</v>
      </c>
    </row>
    <row r="17" spans="1:9" s="8" customFormat="1" ht="13.5" thickBot="1">
      <c r="A17" s="6" t="s">
        <v>13</v>
      </c>
      <c r="B17" s="4" t="s">
        <v>14</v>
      </c>
      <c r="C17" s="41">
        <v>1785</v>
      </c>
      <c r="D17" s="92">
        <v>753.8</v>
      </c>
      <c r="E17" s="73">
        <f t="shared" si="1"/>
        <v>1031.2</v>
      </c>
      <c r="F17" s="47">
        <v>1762.5</v>
      </c>
      <c r="G17" s="13">
        <f t="shared" si="2"/>
        <v>-1008.7</v>
      </c>
      <c r="H17" s="76">
        <f t="shared" si="0"/>
        <v>42.768794326241135</v>
      </c>
      <c r="I17" s="14">
        <f t="shared" si="3"/>
        <v>42.229691876750699</v>
      </c>
    </row>
    <row r="18" spans="1:9" ht="16.5" customHeight="1" thickBot="1">
      <c r="A18" s="33" t="s">
        <v>15</v>
      </c>
      <c r="B18" s="34" t="s">
        <v>16</v>
      </c>
      <c r="C18" s="40">
        <f>C19+C20+C21+C22</f>
        <v>13101</v>
      </c>
      <c r="D18" s="91">
        <f>D19+D20+D21</f>
        <v>3268.3</v>
      </c>
      <c r="E18" s="80">
        <f t="shared" si="1"/>
        <v>9832.7000000000007</v>
      </c>
      <c r="F18" s="46">
        <f>F19+F20+F21</f>
        <v>4564.2</v>
      </c>
      <c r="G18" s="13">
        <f t="shared" si="2"/>
        <v>-1295.8999999999996</v>
      </c>
      <c r="H18" s="76">
        <f t="shared" si="0"/>
        <v>71.607291529731398</v>
      </c>
      <c r="I18" s="14">
        <f t="shared" si="3"/>
        <v>24.946950614456913</v>
      </c>
    </row>
    <row r="19" spans="1:9" ht="13.5" thickBot="1">
      <c r="A19" s="3" t="s">
        <v>17</v>
      </c>
      <c r="B19" s="4" t="s">
        <v>18</v>
      </c>
      <c r="C19" s="42">
        <v>879</v>
      </c>
      <c r="D19" s="93">
        <v>216.1</v>
      </c>
      <c r="E19" s="81">
        <f t="shared" si="1"/>
        <v>662.9</v>
      </c>
      <c r="F19" s="48">
        <v>265.60000000000002</v>
      </c>
      <c r="G19" s="13">
        <f t="shared" si="2"/>
        <v>-49.500000000000028</v>
      </c>
      <c r="H19" s="76">
        <f t="shared" si="0"/>
        <v>81.36295180722891</v>
      </c>
      <c r="I19" s="14">
        <f t="shared" si="3"/>
        <v>24.58475540386803</v>
      </c>
    </row>
    <row r="20" spans="1:9" ht="13.5" thickBot="1">
      <c r="A20" s="3" t="s">
        <v>53</v>
      </c>
      <c r="B20" s="4" t="s">
        <v>52</v>
      </c>
      <c r="C20" s="42">
        <v>4613</v>
      </c>
      <c r="D20" s="93">
        <v>1672.7</v>
      </c>
      <c r="E20" s="81">
        <f t="shared" si="1"/>
        <v>2940.3</v>
      </c>
      <c r="F20" s="48">
        <v>2064</v>
      </c>
      <c r="G20" s="13">
        <f t="shared" si="2"/>
        <v>-391.29999999999995</v>
      </c>
      <c r="H20" s="76">
        <f t="shared" si="0"/>
        <v>81.041666666666671</v>
      </c>
      <c r="I20" s="14">
        <f t="shared" si="3"/>
        <v>36.260567960112731</v>
      </c>
    </row>
    <row r="21" spans="1:9" ht="13.5" thickBot="1">
      <c r="A21" s="3" t="s">
        <v>54</v>
      </c>
      <c r="B21" s="4" t="s">
        <v>51</v>
      </c>
      <c r="C21" s="42">
        <v>7609</v>
      </c>
      <c r="D21" s="93">
        <v>1379.5</v>
      </c>
      <c r="E21" s="81">
        <f t="shared" si="1"/>
        <v>6229.5</v>
      </c>
      <c r="F21" s="48">
        <v>2234.6</v>
      </c>
      <c r="G21" s="13">
        <f t="shared" si="2"/>
        <v>-855.09999999999991</v>
      </c>
      <c r="H21" s="76">
        <f t="shared" si="0"/>
        <v>61.733643605119482</v>
      </c>
      <c r="I21" s="14">
        <f t="shared" si="3"/>
        <v>18.129846234722038</v>
      </c>
    </row>
    <row r="22" spans="1:9" ht="0.75" customHeight="1" thickBot="1">
      <c r="A22" s="3"/>
      <c r="C22" s="42"/>
      <c r="D22" s="88">
        <v>468.9</v>
      </c>
      <c r="E22" s="73">
        <f t="shared" si="1"/>
        <v>-468.9</v>
      </c>
      <c r="F22" s="48">
        <v>644.29999999999995</v>
      </c>
      <c r="G22" s="13">
        <f t="shared" si="2"/>
        <v>-175.39999999999998</v>
      </c>
      <c r="H22" s="76">
        <f t="shared" si="0"/>
        <v>72.776656836877223</v>
      </c>
      <c r="I22" s="14" t="e">
        <f t="shared" si="3"/>
        <v>#DIV/0!</v>
      </c>
    </row>
    <row r="23" spans="1:9" ht="22.5" customHeight="1" thickBot="1">
      <c r="A23" s="33" t="s">
        <v>19</v>
      </c>
      <c r="B23" s="34" t="s">
        <v>20</v>
      </c>
      <c r="C23" s="40">
        <v>608</v>
      </c>
      <c r="D23" s="91">
        <v>566</v>
      </c>
      <c r="E23" s="80">
        <f t="shared" si="1"/>
        <v>42</v>
      </c>
      <c r="F23" s="46">
        <v>530.6</v>
      </c>
      <c r="G23" s="13">
        <f t="shared" si="2"/>
        <v>35.399999999999977</v>
      </c>
      <c r="H23" s="76">
        <f t="shared" si="0"/>
        <v>106.67169242367132</v>
      </c>
      <c r="I23" s="14">
        <f t="shared" si="3"/>
        <v>93.092105263157904</v>
      </c>
    </row>
    <row r="24" spans="1:9" ht="21" customHeight="1" thickBot="1">
      <c r="A24" s="33" t="s">
        <v>21</v>
      </c>
      <c r="B24" s="34" t="s">
        <v>22</v>
      </c>
      <c r="C24" s="40"/>
      <c r="D24" s="84"/>
      <c r="E24" s="80">
        <f t="shared" si="1"/>
        <v>0</v>
      </c>
      <c r="F24" s="46"/>
      <c r="G24" s="13">
        <f t="shared" si="2"/>
        <v>0</v>
      </c>
      <c r="H24" s="76" t="e">
        <f t="shared" si="0"/>
        <v>#DIV/0!</v>
      </c>
      <c r="I24" s="14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2"/>
      <c r="D25" s="88"/>
      <c r="E25" s="80">
        <f t="shared" si="1"/>
        <v>0</v>
      </c>
      <c r="F25" s="48"/>
      <c r="G25" s="13">
        <f t="shared" si="2"/>
        <v>0</v>
      </c>
      <c r="H25" s="76" t="e">
        <f t="shared" si="0"/>
        <v>#DIV/0!</v>
      </c>
      <c r="I25" s="14" t="e">
        <f t="shared" si="3"/>
        <v>#DIV/0!</v>
      </c>
    </row>
    <row r="26" spans="1:9" ht="3" hidden="1" customHeight="1">
      <c r="A26" s="6" t="s">
        <v>37</v>
      </c>
      <c r="B26" s="7"/>
      <c r="C26" s="42"/>
      <c r="D26" s="88"/>
      <c r="E26" s="80">
        <f t="shared" si="1"/>
        <v>0</v>
      </c>
      <c r="F26" s="48"/>
      <c r="G26" s="13">
        <f t="shared" si="2"/>
        <v>0</v>
      </c>
      <c r="H26" s="76" t="e">
        <f t="shared" si="0"/>
        <v>#DIV/0!</v>
      </c>
      <c r="I26" s="14" t="e">
        <f t="shared" si="3"/>
        <v>#DIV/0!</v>
      </c>
    </row>
    <row r="27" spans="1:9" ht="4.5" hidden="1" customHeight="1">
      <c r="A27" s="6" t="s">
        <v>32</v>
      </c>
      <c r="B27" s="7"/>
      <c r="C27" s="42"/>
      <c r="D27" s="88"/>
      <c r="E27" s="80">
        <f t="shared" si="1"/>
        <v>0</v>
      </c>
      <c r="F27" s="48"/>
      <c r="G27" s="13">
        <f t="shared" si="2"/>
        <v>0</v>
      </c>
      <c r="H27" s="76" t="e">
        <f t="shared" si="0"/>
        <v>#DIV/0!</v>
      </c>
      <c r="I27" s="14" t="e">
        <f t="shared" si="3"/>
        <v>#DIV/0!</v>
      </c>
    </row>
    <row r="28" spans="1:9" ht="2.25" hidden="1" customHeight="1">
      <c r="A28" s="3" t="s">
        <v>32</v>
      </c>
      <c r="B28" s="4"/>
      <c r="C28" s="42"/>
      <c r="D28" s="88"/>
      <c r="E28" s="80">
        <f t="shared" si="1"/>
        <v>0</v>
      </c>
      <c r="F28" s="48"/>
      <c r="G28" s="13">
        <f t="shared" si="2"/>
        <v>0</v>
      </c>
      <c r="H28" s="76" t="e">
        <f t="shared" si="0"/>
        <v>#DIV/0!</v>
      </c>
      <c r="I28" s="14" t="e">
        <f t="shared" si="3"/>
        <v>#DIV/0!</v>
      </c>
    </row>
    <row r="29" spans="1:9" ht="3.75" hidden="1" customHeight="1">
      <c r="A29" s="21" t="s">
        <v>29</v>
      </c>
      <c r="B29" s="22"/>
      <c r="C29" s="43"/>
      <c r="D29" s="89"/>
      <c r="E29" s="80">
        <f t="shared" si="1"/>
        <v>0</v>
      </c>
      <c r="F29" s="49"/>
      <c r="G29" s="23">
        <f t="shared" si="2"/>
        <v>0</v>
      </c>
      <c r="H29" s="76" t="e">
        <f t="shared" si="0"/>
        <v>#DIV/0!</v>
      </c>
      <c r="I29" s="24" t="e">
        <f t="shared" si="3"/>
        <v>#DIV/0!</v>
      </c>
    </row>
    <row r="30" spans="1:9" ht="27.75" customHeight="1" thickBot="1">
      <c r="A30" s="25" t="s">
        <v>44</v>
      </c>
      <c r="B30" s="26" t="s">
        <v>45</v>
      </c>
      <c r="C30" s="40">
        <v>6706.4</v>
      </c>
      <c r="D30" s="91">
        <v>5272.3</v>
      </c>
      <c r="E30" s="80">
        <f t="shared" si="1"/>
        <v>1434.0999999999995</v>
      </c>
      <c r="F30" s="46">
        <v>6205</v>
      </c>
      <c r="G30" s="27">
        <f>D30-F30</f>
        <v>-932.69999999999982</v>
      </c>
      <c r="H30" s="76">
        <f t="shared" si="0"/>
        <v>84.968573730862204</v>
      </c>
      <c r="I30" s="24">
        <f t="shared" si="3"/>
        <v>78.615948944292029</v>
      </c>
    </row>
    <row r="31" spans="1:9" ht="18.75" thickBot="1">
      <c r="A31" s="28" t="s">
        <v>39</v>
      </c>
      <c r="B31" s="29"/>
      <c r="C31" s="44">
        <f>C32+C39+C41+C42+C43+C44+C45+C46</f>
        <v>21116.3</v>
      </c>
      <c r="D31" s="44">
        <f>D32+D39+D41+D43+D44+D45+D46+D42</f>
        <v>14199.2</v>
      </c>
      <c r="E31" s="79">
        <f t="shared" si="1"/>
        <v>6917.0999999999985</v>
      </c>
      <c r="F31" s="87">
        <f>F32+F39+F40+F41+F42+F43+F44+F45+F46</f>
        <v>12884.199999999997</v>
      </c>
      <c r="G31" s="30">
        <f t="shared" si="2"/>
        <v>1315.0000000000036</v>
      </c>
      <c r="H31" s="76">
        <f t="shared" si="0"/>
        <v>110.20629918815297</v>
      </c>
      <c r="I31" s="31">
        <f t="shared" si="3"/>
        <v>67.242840838593892</v>
      </c>
    </row>
    <row r="32" spans="1:9" ht="34.5" thickBot="1">
      <c r="A32" s="33" t="s">
        <v>1</v>
      </c>
      <c r="B32" s="34" t="s">
        <v>2</v>
      </c>
      <c r="C32" s="40">
        <f>C33+C34+C36+C37+C38+C35</f>
        <v>8576.6</v>
      </c>
      <c r="D32" s="91">
        <f>D33+D34+D36+D37+D38+D35</f>
        <v>5943.8</v>
      </c>
      <c r="E32" s="80">
        <f t="shared" si="1"/>
        <v>2632.8</v>
      </c>
      <c r="F32" s="46">
        <f>F33+F34+F35+F38</f>
        <v>6204.9999999999991</v>
      </c>
      <c r="G32" s="52">
        <f t="shared" si="2"/>
        <v>-261.19999999999891</v>
      </c>
      <c r="H32" s="76">
        <f t="shared" si="0"/>
        <v>95.790491539081401</v>
      </c>
      <c r="I32" s="14">
        <f t="shared" si="3"/>
        <v>69.302520812443163</v>
      </c>
    </row>
    <row r="33" spans="1:9" ht="23.25" thickBot="1">
      <c r="A33" s="6" t="s">
        <v>28</v>
      </c>
      <c r="B33" s="7" t="s">
        <v>27</v>
      </c>
      <c r="C33" s="42"/>
      <c r="D33" s="88"/>
      <c r="E33" s="81">
        <f t="shared" si="1"/>
        <v>0</v>
      </c>
      <c r="F33" s="48"/>
      <c r="G33" s="13">
        <f t="shared" si="2"/>
        <v>0</v>
      </c>
      <c r="H33" s="76" t="e">
        <f t="shared" si="0"/>
        <v>#DIV/0!</v>
      </c>
      <c r="I33" s="14" t="e">
        <f t="shared" si="3"/>
        <v>#DIV/0!</v>
      </c>
    </row>
    <row r="34" spans="1:9" ht="45.75" thickBot="1">
      <c r="A34" s="3" t="s">
        <v>3</v>
      </c>
      <c r="B34" s="4" t="s">
        <v>42</v>
      </c>
      <c r="C34" s="42">
        <v>7809</v>
      </c>
      <c r="D34" s="93">
        <v>5437</v>
      </c>
      <c r="E34" s="81">
        <f t="shared" si="1"/>
        <v>2372</v>
      </c>
      <c r="F34" s="48">
        <v>5402.4</v>
      </c>
      <c r="G34" s="13">
        <f t="shared" si="2"/>
        <v>34.600000000000364</v>
      </c>
      <c r="H34" s="76">
        <f t="shared" si="0"/>
        <v>100.64045609358804</v>
      </c>
      <c r="I34" s="14">
        <f t="shared" si="3"/>
        <v>69.624791906774234</v>
      </c>
    </row>
    <row r="35" spans="1:9" ht="21.75" customHeight="1" thickBot="1">
      <c r="A35" s="3" t="s">
        <v>56</v>
      </c>
      <c r="B35" s="4"/>
      <c r="C35" s="42">
        <v>193.6</v>
      </c>
      <c r="D35" s="93">
        <v>67.599999999999994</v>
      </c>
      <c r="E35" s="82">
        <f t="shared" si="1"/>
        <v>126</v>
      </c>
      <c r="F35" s="48">
        <v>25.2</v>
      </c>
      <c r="G35" s="13"/>
      <c r="H35" s="76">
        <f t="shared" ref="H35:H46" si="4">D35/F35*100</f>
        <v>268.25396825396825</v>
      </c>
      <c r="I35" s="14"/>
    </row>
    <row r="36" spans="1:9" ht="1.5" hidden="1" customHeight="1">
      <c r="A36" s="3"/>
      <c r="B36" s="4" t="s">
        <v>35</v>
      </c>
      <c r="C36" s="42"/>
      <c r="D36" s="88"/>
      <c r="E36" s="81">
        <f t="shared" si="1"/>
        <v>0</v>
      </c>
      <c r="F36" s="48"/>
      <c r="G36" s="13">
        <f t="shared" si="2"/>
        <v>0</v>
      </c>
      <c r="H36" s="76" t="e">
        <f t="shared" si="4"/>
        <v>#DIV/0!</v>
      </c>
      <c r="I36" s="14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2"/>
      <c r="D37" s="88"/>
      <c r="E37" s="81">
        <f t="shared" si="1"/>
        <v>0</v>
      </c>
      <c r="F37" s="48"/>
      <c r="G37" s="13">
        <f t="shared" si="2"/>
        <v>0</v>
      </c>
      <c r="H37" s="76" t="e">
        <f t="shared" si="4"/>
        <v>#DIV/0!</v>
      </c>
      <c r="I37" s="14" t="e">
        <f t="shared" si="3"/>
        <v>#DIV/0!</v>
      </c>
    </row>
    <row r="38" spans="1:9" ht="25.5" customHeight="1" thickBot="1">
      <c r="A38" s="3" t="s">
        <v>59</v>
      </c>
      <c r="B38" s="4" t="s">
        <v>46</v>
      </c>
      <c r="C38" s="42">
        <v>574</v>
      </c>
      <c r="D38" s="93">
        <v>439.2</v>
      </c>
      <c r="E38" s="83">
        <f t="shared" si="1"/>
        <v>134.80000000000001</v>
      </c>
      <c r="F38" s="48">
        <v>777.4</v>
      </c>
      <c r="G38" s="13">
        <f t="shared" si="2"/>
        <v>-338.2</v>
      </c>
      <c r="H38" s="76">
        <f t="shared" si="4"/>
        <v>56.49601234885516</v>
      </c>
      <c r="I38" s="14">
        <f t="shared" si="3"/>
        <v>76.515679442508713</v>
      </c>
    </row>
    <row r="39" spans="1:9" ht="13.5" thickBot="1">
      <c r="A39" s="33" t="s">
        <v>23</v>
      </c>
      <c r="B39" s="34" t="s">
        <v>24</v>
      </c>
      <c r="C39" s="40">
        <v>134</v>
      </c>
      <c r="D39" s="91">
        <v>58.7</v>
      </c>
      <c r="E39" s="80">
        <f t="shared" si="1"/>
        <v>75.3</v>
      </c>
      <c r="F39" s="46">
        <v>78.5</v>
      </c>
      <c r="G39" s="13">
        <f t="shared" si="2"/>
        <v>-19.799999999999997</v>
      </c>
      <c r="H39" s="76">
        <f t="shared" si="4"/>
        <v>74.777070063694268</v>
      </c>
      <c r="I39" s="14">
        <f t="shared" si="3"/>
        <v>43.805970149253731</v>
      </c>
    </row>
    <row r="40" spans="1:9" ht="13.5" thickBot="1">
      <c r="A40" s="33"/>
      <c r="B40" s="26"/>
      <c r="C40" s="40"/>
      <c r="D40" s="84"/>
      <c r="E40" s="80">
        <f t="shared" si="1"/>
        <v>0</v>
      </c>
      <c r="F40" s="46"/>
      <c r="G40" s="13">
        <f t="shared" si="2"/>
        <v>0</v>
      </c>
      <c r="H40" s="76" t="e">
        <f t="shared" si="4"/>
        <v>#DIV/0!</v>
      </c>
      <c r="I40" s="14" t="e">
        <f t="shared" si="3"/>
        <v>#DIV/0!</v>
      </c>
    </row>
    <row r="41" spans="1:9" ht="13.5" thickBot="1">
      <c r="A41" s="35" t="s">
        <v>60</v>
      </c>
      <c r="B41" s="34" t="s">
        <v>38</v>
      </c>
      <c r="C41" s="40">
        <v>6835.9</v>
      </c>
      <c r="D41" s="91">
        <v>4369.3</v>
      </c>
      <c r="E41" s="80">
        <f t="shared" si="1"/>
        <v>2466.5999999999995</v>
      </c>
      <c r="F41" s="46">
        <v>5600.6</v>
      </c>
      <c r="G41" s="13">
        <f t="shared" si="2"/>
        <v>-1231.3000000000002</v>
      </c>
      <c r="H41" s="76">
        <f t="shared" si="4"/>
        <v>78.014855551190948</v>
      </c>
      <c r="I41" s="14">
        <f t="shared" si="3"/>
        <v>63.916967773080358</v>
      </c>
    </row>
    <row r="42" spans="1:9" ht="13.5" thickBot="1">
      <c r="A42" s="35" t="s">
        <v>61</v>
      </c>
      <c r="B42" s="34"/>
      <c r="C42" s="40">
        <v>465.3</v>
      </c>
      <c r="D42" s="91">
        <v>506</v>
      </c>
      <c r="E42" s="80">
        <f t="shared" si="1"/>
        <v>-40.699999999999989</v>
      </c>
      <c r="F42" s="46">
        <v>45.4</v>
      </c>
      <c r="G42" s="13">
        <f t="shared" si="2"/>
        <v>460.6</v>
      </c>
      <c r="H42" s="76">
        <f t="shared" si="4"/>
        <v>1114.5374449339208</v>
      </c>
      <c r="I42" s="14">
        <f t="shared" si="3"/>
        <v>108.74704491725768</v>
      </c>
    </row>
    <row r="43" spans="1:9" ht="26.25" thickBot="1">
      <c r="A43" s="35" t="s">
        <v>55</v>
      </c>
      <c r="B43" s="34"/>
      <c r="C43" s="40">
        <v>2315.6999999999998</v>
      </c>
      <c r="D43" s="91">
        <v>1869.5</v>
      </c>
      <c r="E43" s="80">
        <f t="shared" si="1"/>
        <v>446.19999999999982</v>
      </c>
      <c r="F43" s="46">
        <v>257.3</v>
      </c>
      <c r="G43" s="13">
        <f t="shared" si="2"/>
        <v>1612.2</v>
      </c>
      <c r="H43" s="76">
        <f t="shared" si="4"/>
        <v>726.58375437232803</v>
      </c>
      <c r="I43" s="14">
        <f t="shared" si="3"/>
        <v>80.731528263592011</v>
      </c>
    </row>
    <row r="44" spans="1:9" ht="24.75" thickBot="1">
      <c r="A44" s="36" t="s">
        <v>25</v>
      </c>
      <c r="B44" s="34" t="s">
        <v>26</v>
      </c>
      <c r="C44" s="40">
        <v>2027.8</v>
      </c>
      <c r="D44" s="91">
        <v>1002.6</v>
      </c>
      <c r="E44" s="80">
        <f t="shared" si="1"/>
        <v>1025.1999999999998</v>
      </c>
      <c r="F44" s="46">
        <v>75.099999999999994</v>
      </c>
      <c r="G44" s="13">
        <f t="shared" si="2"/>
        <v>927.5</v>
      </c>
      <c r="H44" s="76">
        <f t="shared" si="4"/>
        <v>1335.0199733688416</v>
      </c>
      <c r="I44" s="14">
        <f t="shared" si="3"/>
        <v>49.442745832922377</v>
      </c>
    </row>
    <row r="45" spans="1:9" ht="13.5" thickBot="1">
      <c r="A45" s="33" t="s">
        <v>62</v>
      </c>
      <c r="B45" s="34" t="s">
        <v>0</v>
      </c>
      <c r="C45" s="40">
        <v>761</v>
      </c>
      <c r="D45" s="91">
        <v>434.6</v>
      </c>
      <c r="E45" s="80">
        <f t="shared" si="1"/>
        <v>326.39999999999998</v>
      </c>
      <c r="F45" s="46">
        <v>622.29999999999995</v>
      </c>
      <c r="G45" s="13">
        <f t="shared" si="2"/>
        <v>-187.69999999999993</v>
      </c>
      <c r="H45" s="76">
        <f t="shared" si="4"/>
        <v>69.837698859071196</v>
      </c>
      <c r="I45" s="14">
        <f t="shared" si="3"/>
        <v>57.109067017082793</v>
      </c>
    </row>
    <row r="46" spans="1:9" ht="13.5" thickBot="1">
      <c r="A46" s="33" t="s">
        <v>8</v>
      </c>
      <c r="B46" s="34" t="s">
        <v>9</v>
      </c>
      <c r="C46" s="40">
        <v>0</v>
      </c>
      <c r="D46" s="90">
        <v>14.7</v>
      </c>
      <c r="E46" s="80">
        <f t="shared" si="1"/>
        <v>-14.7</v>
      </c>
      <c r="F46" s="46"/>
      <c r="G46" s="13">
        <f t="shared" si="2"/>
        <v>14.7</v>
      </c>
      <c r="H46" s="76" t="e">
        <f t="shared" si="4"/>
        <v>#DIV/0!</v>
      </c>
      <c r="I46" s="14" t="e">
        <f t="shared" si="3"/>
        <v>#DIV/0!</v>
      </c>
    </row>
    <row r="47" spans="1:9" ht="12.75">
      <c r="A47" s="1" t="s">
        <v>68</v>
      </c>
      <c r="D47" s="53"/>
      <c r="E47" s="53"/>
    </row>
  </sheetData>
  <mergeCells count="3">
    <mergeCell ref="A3:B3"/>
    <mergeCell ref="A1:B1"/>
    <mergeCell ref="C3:I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2018-10-08T03:50:52Z</cp:lastPrinted>
  <dcterms:created xsi:type="dcterms:W3CDTF">2005-06-06T04:55:52Z</dcterms:created>
  <dcterms:modified xsi:type="dcterms:W3CDTF">2018-10-08T04:41:07Z</dcterms:modified>
</cp:coreProperties>
</file>