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'2013-2014'!$A$1:$H$44</definedName>
  </definedNames>
  <calcPr calcId="124519"/>
</workbook>
</file>

<file path=xl/calcChain.xml><?xml version="1.0" encoding="utf-8"?>
<calcChain xmlns="http://schemas.openxmlformats.org/spreadsheetml/2006/main">
  <c r="F41" i="3"/>
  <c r="G41"/>
  <c r="H41"/>
  <c r="E13"/>
  <c r="E31"/>
  <c r="E30" s="1"/>
  <c r="H29"/>
  <c r="D13"/>
  <c r="C31"/>
  <c r="C30" s="1"/>
  <c r="G14"/>
  <c r="G15"/>
  <c r="G16"/>
  <c r="G18"/>
  <c r="G19"/>
  <c r="G20"/>
  <c r="G12"/>
  <c r="H40"/>
  <c r="D31"/>
  <c r="D30" s="1"/>
  <c r="D17"/>
  <c r="G21"/>
  <c r="G23"/>
  <c r="G24"/>
  <c r="G25"/>
  <c r="G26"/>
  <c r="G27"/>
  <c r="G28"/>
  <c r="G29"/>
  <c r="G32"/>
  <c r="G33"/>
  <c r="G34"/>
  <c r="G35"/>
  <c r="G36"/>
  <c r="G38"/>
  <c r="G39"/>
  <c r="G40"/>
  <c r="G43"/>
  <c r="G44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3"/>
  <c r="F44"/>
  <c r="F42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3"/>
  <c r="H44"/>
  <c r="F22"/>
  <c r="E17"/>
  <c r="C17"/>
  <c r="H37"/>
  <c r="C13"/>
  <c r="C11" s="1"/>
  <c r="C10" s="1"/>
  <c r="F37"/>
  <c r="G37"/>
  <c r="G22"/>
  <c r="G42"/>
  <c r="H42"/>
  <c r="F14"/>
  <c r="H22"/>
  <c r="H14"/>
  <c r="H17" l="1"/>
  <c r="G13"/>
  <c r="H13"/>
  <c r="F13"/>
  <c r="E11"/>
  <c r="D11"/>
  <c r="D10" s="1"/>
  <c r="H10" s="1"/>
  <c r="G31"/>
  <c r="F17"/>
  <c r="H31"/>
  <c r="F31"/>
  <c r="G17"/>
  <c r="H11" l="1"/>
  <c r="F11"/>
  <c r="G11"/>
  <c r="E10"/>
  <c r="F10" s="1"/>
  <c r="G30"/>
  <c r="H30"/>
  <c r="F30"/>
  <c r="G10" l="1"/>
</calcChain>
</file>

<file path=xl/sharedStrings.xml><?xml version="1.0" encoding="utf-8"?>
<sst xmlns="http://schemas.openxmlformats.org/spreadsheetml/2006/main" count="71" uniqueCount="69">
  <si>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</si>
  <si>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</si>
  <si>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</si>
  <si>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</si>
  <si>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</si>
  <si>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</si>
  <si>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</si>
  <si>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</si>
  <si>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</si>
  <si>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</si>
  <si>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</si>
  <si>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</si>
  <si>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</si>
  <si>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</si>
  <si>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</si>
  <si>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</si>
  <si>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</si>
  <si>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</si>
  <si>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</si>
  <si>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</si>
  <si>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</si>
  <si>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</si>
  <si>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</si>
  <si>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</si>
  <si>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</si>
  <si>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</si>
  <si>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</si>
  <si>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</si>
  <si>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</si>
  <si>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</si>
  <si>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</si>
  <si>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</si>
  <si>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</si>
  <si>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</si>
  <si>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</si>
  <si>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</si>
  <si>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</si>
  <si>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</si>
  <si>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</si>
  <si>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</si>
  <si>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</si>
  <si>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</si>
  <si>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</si>
  <si>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</si>
  <si>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</si>
  <si>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</si>
  <si>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</si>
  <si>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</si>
  <si>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</si>
  <si>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</si>
  <si>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</si>
  <si>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</si>
  <si>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</si>
  <si>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</si>
  <si>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</si>
  <si>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</si>
  <si>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</si>
  <si>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</si>
  <si>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</si>
  <si>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</si>
  <si>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</si>
  <si>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</si>
  <si>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</si>
  <si>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</si>
  <si>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Герасимова Т.Н.</t>
  </si>
  <si>
    <t>Доходы, поступившие в порядке возмещения расходов</t>
  </si>
  <si>
    <t>на 01.12.16 г.</t>
  </si>
  <si>
    <t>факт на 01.12.15</t>
  </si>
  <si>
    <t>факт  на 1.12.16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</si>
</sst>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topLeftCell="A3" zoomScale="95" zoomScaleSheetLayoutView="95" workbookViewId="0">
      <pane xSplit="1" topLeftCell="B1" activePane="topRight" state="frozen"/>
      <selection pane="topRight" activeCell="E43" sqref="E42:E43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66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68</v>
      </c>
      <c r="E8" s="74" t="s">
        <v>67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76834.899999999994</v>
      </c>
      <c r="D10" s="65">
        <f>D11+D30+D29</f>
        <v>65975.399999999994</v>
      </c>
      <c r="E10" s="57">
        <f>E11+E30+E29</f>
        <v>66870.7</v>
      </c>
      <c r="F10" s="27">
        <f>D10-E10</f>
        <v>-895.30000000000291</v>
      </c>
      <c r="G10" s="42">
        <f>D10/E10*100</f>
        <v>98.661147557899042</v>
      </c>
      <c r="H10" s="28">
        <f>D10/C10*100</f>
        <v>85.866448710156448</v>
      </c>
    </row>
    <row r="11" spans="1:8" ht="20.25" customHeight="1">
      <c r="A11" s="21" t="s">
        <v>44</v>
      </c>
      <c r="B11" s="22" t="s">
        <v>7</v>
      </c>
      <c r="C11" s="50">
        <f>C12+C13+C22+C17</f>
        <v>50376</v>
      </c>
      <c r="D11" s="66">
        <f>D12+D13+D22+D17</f>
        <v>43204.299999999996</v>
      </c>
      <c r="E11" s="58">
        <f>E12+E13+E22+E17</f>
        <v>45439.1</v>
      </c>
      <c r="F11" s="23">
        <f t="shared" ref="F11:F44" si="0">D11-E11</f>
        <v>-2234.8000000000029</v>
      </c>
      <c r="G11" s="42">
        <f>D11/E11*100</f>
        <v>95.081768785033148</v>
      </c>
      <c r="H11" s="24">
        <f t="shared" ref="H11:H44" si="1">D11/C11*100</f>
        <v>85.763657297125604</v>
      </c>
    </row>
    <row r="12" spans="1:8" ht="18.75" customHeight="1">
      <c r="A12" s="47" t="s">
        <v>54</v>
      </c>
      <c r="B12" s="34" t="s">
        <v>8</v>
      </c>
      <c r="C12" s="51">
        <v>30231</v>
      </c>
      <c r="D12" s="67">
        <v>26654.1</v>
      </c>
      <c r="E12" s="59">
        <v>26911.5</v>
      </c>
      <c r="F12" s="15">
        <f t="shared" si="0"/>
        <v>-257.40000000000146</v>
      </c>
      <c r="G12" s="42">
        <f>D12/E12*100</f>
        <v>99.043531575720408</v>
      </c>
      <c r="H12" s="16">
        <f t="shared" si="1"/>
        <v>88.168105586980246</v>
      </c>
    </row>
    <row r="13" spans="1:8" ht="12.75">
      <c r="A13" s="43" t="s">
        <v>11</v>
      </c>
      <c r="B13" s="44" t="s">
        <v>12</v>
      </c>
      <c r="C13" s="51">
        <f>C14+C15+C16</f>
        <v>7414</v>
      </c>
      <c r="D13" s="67">
        <f>D14+D15+D16</f>
        <v>5974</v>
      </c>
      <c r="E13" s="67">
        <f>E14+E15+E16</f>
        <v>6487.7</v>
      </c>
      <c r="F13" s="15">
        <f t="shared" si="0"/>
        <v>-513.69999999999982</v>
      </c>
      <c r="G13" s="42">
        <f t="shared" ref="G13:G20" si="2">D13/E13*100</f>
        <v>92.081939670453323</v>
      </c>
      <c r="H13" s="16">
        <f t="shared" si="1"/>
        <v>80.577286215268401</v>
      </c>
    </row>
    <row r="14" spans="1:8" s="9" customFormat="1" ht="33.75">
      <c r="A14" s="4" t="s">
        <v>55</v>
      </c>
      <c r="B14" s="5" t="s">
        <v>13</v>
      </c>
      <c r="C14" s="52">
        <v>2083</v>
      </c>
      <c r="D14" s="68">
        <v>1675.5</v>
      </c>
      <c r="E14" s="60">
        <v>1744.3</v>
      </c>
      <c r="F14" s="15">
        <f t="shared" si="0"/>
        <v>-68.799999999999955</v>
      </c>
      <c r="G14" s="42">
        <f t="shared" si="2"/>
        <v>96.055724359341852</v>
      </c>
      <c r="H14" s="16">
        <f t="shared" si="1"/>
        <v>80.436869899183876</v>
      </c>
    </row>
    <row r="15" spans="1:8" s="9" customFormat="1" ht="22.5">
      <c r="A15" s="4" t="s">
        <v>56</v>
      </c>
      <c r="B15" s="5" t="s">
        <v>38</v>
      </c>
      <c r="C15" s="52">
        <v>4196</v>
      </c>
      <c r="D15" s="68">
        <v>2980.7</v>
      </c>
      <c r="E15" s="60">
        <v>3763.6</v>
      </c>
      <c r="F15" s="15">
        <f t="shared" si="0"/>
        <v>-782.90000000000009</v>
      </c>
      <c r="G15" s="42">
        <f t="shared" si="2"/>
        <v>79.198108194282071</v>
      </c>
      <c r="H15" s="16">
        <f t="shared" si="1"/>
        <v>71.036701620591032</v>
      </c>
    </row>
    <row r="16" spans="1:8" s="9" customFormat="1" ht="12.75">
      <c r="A16" s="7" t="s">
        <v>14</v>
      </c>
      <c r="B16" s="5" t="s">
        <v>15</v>
      </c>
      <c r="C16" s="52">
        <v>1135</v>
      </c>
      <c r="D16" s="68">
        <v>1317.8</v>
      </c>
      <c r="E16" s="60">
        <v>979.8</v>
      </c>
      <c r="F16" s="15">
        <f t="shared" si="0"/>
        <v>338</v>
      </c>
      <c r="G16" s="42">
        <f t="shared" si="2"/>
        <v>134.49683608899775</v>
      </c>
      <c r="H16" s="16">
        <f t="shared" si="1"/>
        <v>116.10572687224669</v>
      </c>
    </row>
    <row r="17" spans="1:8" ht="16.5" customHeight="1">
      <c r="A17" s="43" t="s">
        <v>16</v>
      </c>
      <c r="B17" s="44" t="s">
        <v>17</v>
      </c>
      <c r="C17" s="51">
        <f>C18+C19+C20+C21</f>
        <v>11683</v>
      </c>
      <c r="D17" s="67">
        <f>D18+D19+D20+D21</f>
        <v>9736.1</v>
      </c>
      <c r="E17" s="59">
        <f>E18+E19+E20+E21</f>
        <v>11165.900000000001</v>
      </c>
      <c r="F17" s="15">
        <f t="shared" si="0"/>
        <v>-1429.8000000000011</v>
      </c>
      <c r="G17" s="42">
        <f t="shared" si="2"/>
        <v>87.194941742268867</v>
      </c>
      <c r="H17" s="16">
        <f t="shared" si="1"/>
        <v>83.335615852092786</v>
      </c>
    </row>
    <row r="18" spans="1:8" ht="12.75">
      <c r="A18" s="4" t="s">
        <v>18</v>
      </c>
      <c r="B18" s="5" t="s">
        <v>19</v>
      </c>
      <c r="C18" s="53">
        <v>663</v>
      </c>
      <c r="D18" s="69">
        <v>681.9</v>
      </c>
      <c r="E18" s="61">
        <v>694.7</v>
      </c>
      <c r="F18" s="15">
        <f t="shared" si="0"/>
        <v>-12.800000000000068</v>
      </c>
      <c r="G18" s="42">
        <f t="shared" si="2"/>
        <v>98.157478048078289</v>
      </c>
      <c r="H18" s="16">
        <f t="shared" si="1"/>
        <v>102.85067873303166</v>
      </c>
    </row>
    <row r="19" spans="1:8" ht="12.75">
      <c r="A19" s="4" t="s">
        <v>60</v>
      </c>
      <c r="B19" s="5" t="s">
        <v>58</v>
      </c>
      <c r="C19" s="53">
        <v>3590</v>
      </c>
      <c r="D19" s="69">
        <v>3004.8</v>
      </c>
      <c r="E19" s="61">
        <v>2915.1</v>
      </c>
      <c r="F19" s="15">
        <f t="shared" si="0"/>
        <v>89.700000000000273</v>
      </c>
      <c r="G19" s="42">
        <f t="shared" si="2"/>
        <v>103.07708140372544</v>
      </c>
      <c r="H19" s="16">
        <f t="shared" si="1"/>
        <v>83.699164345403915</v>
      </c>
    </row>
    <row r="20" spans="1:8" ht="12.75">
      <c r="A20" s="4" t="s">
        <v>61</v>
      </c>
      <c r="B20" s="5" t="s">
        <v>57</v>
      </c>
      <c r="C20" s="53">
        <v>7430</v>
      </c>
      <c r="D20" s="69">
        <v>6049.4</v>
      </c>
      <c r="E20" s="61">
        <v>7556.1</v>
      </c>
      <c r="F20" s="15">
        <f t="shared" si="0"/>
        <v>-1506.7000000000007</v>
      </c>
      <c r="G20" s="42">
        <f t="shared" si="2"/>
        <v>80.059819218909212</v>
      </c>
      <c r="H20" s="16">
        <f t="shared" si="1"/>
        <v>81.418573351278596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4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1048</v>
      </c>
      <c r="D22" s="67">
        <v>840.1</v>
      </c>
      <c r="E22" s="59">
        <v>874</v>
      </c>
      <c r="F22" s="15">
        <f t="shared" si="0"/>
        <v>-33.899999999999977</v>
      </c>
      <c r="G22" s="42">
        <f t="shared" si="3"/>
        <v>96.121281464530895</v>
      </c>
      <c r="H22" s="16">
        <f t="shared" si="1"/>
        <v>80.162213740458014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7230</v>
      </c>
      <c r="D29" s="67">
        <v>8441.7999999999993</v>
      </c>
      <c r="E29" s="59">
        <v>6542</v>
      </c>
      <c r="F29" s="35">
        <f>D29-E29</f>
        <v>1899.7999999999993</v>
      </c>
      <c r="G29" s="42">
        <f t="shared" si="3"/>
        <v>129.04004891470498</v>
      </c>
      <c r="H29" s="32">
        <f t="shared" si="1"/>
        <v>116.76071922544951</v>
      </c>
    </row>
    <row r="30" spans="1:8" ht="18">
      <c r="A30" s="36" t="s">
        <v>42</v>
      </c>
      <c r="B30" s="37"/>
      <c r="C30" s="55">
        <f>C31+C37+C39+C40+C42+C43+C44+C41</f>
        <v>19228.900000000001</v>
      </c>
      <c r="D30" s="71">
        <f>D31+D37+D39+D42+D43+D44+D38+D40+D41</f>
        <v>14329.300000000001</v>
      </c>
      <c r="E30" s="63">
        <f>E31+E37+E39+E40+E42+E43+E44</f>
        <v>14889.600000000002</v>
      </c>
      <c r="F30" s="38">
        <f t="shared" si="0"/>
        <v>-560.30000000000109</v>
      </c>
      <c r="G30" s="42">
        <f t="shared" si="3"/>
        <v>96.236970771545245</v>
      </c>
      <c r="H30" s="39">
        <f t="shared" si="1"/>
        <v>74.519603305441279</v>
      </c>
    </row>
    <row r="31" spans="1:8" ht="33.75">
      <c r="A31" s="43" t="s">
        <v>2</v>
      </c>
      <c r="B31" s="44" t="s">
        <v>3</v>
      </c>
      <c r="C31" s="51">
        <f>C32+C33+C34+C35+C36</f>
        <v>7578</v>
      </c>
      <c r="D31" s="67">
        <f>D32+D33+D34+D35+D36</f>
        <v>5267.1</v>
      </c>
      <c r="E31" s="59">
        <f>E32+E33+E35+E36</f>
        <v>6511.9</v>
      </c>
      <c r="F31" s="15">
        <f t="shared" si="0"/>
        <v>-1244.7999999999993</v>
      </c>
      <c r="G31" s="42">
        <f t="shared" si="3"/>
        <v>80.884227337643395</v>
      </c>
      <c r="H31" s="16">
        <f t="shared" si="1"/>
        <v>69.505146476642921</v>
      </c>
    </row>
    <row r="32" spans="1:8" ht="22.5">
      <c r="A32" s="7" t="s">
        <v>30</v>
      </c>
      <c r="B32" s="8" t="s">
        <v>29</v>
      </c>
      <c r="C32" s="53"/>
      <c r="D32" s="69">
        <v>2.8</v>
      </c>
      <c r="E32" s="61">
        <v>0.7</v>
      </c>
      <c r="F32" s="15">
        <f t="shared" si="0"/>
        <v>2.0999999999999996</v>
      </c>
      <c r="G32" s="42">
        <f t="shared" si="3"/>
        <v>400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4192.6000000000004</v>
      </c>
      <c r="E33" s="61">
        <v>5952.9</v>
      </c>
      <c r="F33" s="15">
        <f t="shared" si="0"/>
        <v>-1760.2999999999993</v>
      </c>
      <c r="G33" s="42">
        <f t="shared" si="3"/>
        <v>70.429538544238952</v>
      </c>
      <c r="H33" s="16">
        <f t="shared" si="1"/>
        <v>67.852403301505106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1399</v>
      </c>
      <c r="D36" s="69">
        <v>1071.7</v>
      </c>
      <c r="E36" s="61">
        <v>558.29999999999995</v>
      </c>
      <c r="F36" s="15">
        <f t="shared" si="0"/>
        <v>513.40000000000009</v>
      </c>
      <c r="G36" s="42">
        <f t="shared" si="3"/>
        <v>191.95772881963106</v>
      </c>
      <c r="H36" s="16">
        <f t="shared" si="1"/>
        <v>76.604717655468193</v>
      </c>
    </row>
    <row r="37" spans="1:8" ht="12.75">
      <c r="A37" s="43" t="s">
        <v>25</v>
      </c>
      <c r="B37" s="44" t="s">
        <v>26</v>
      </c>
      <c r="C37" s="51">
        <v>136</v>
      </c>
      <c r="D37" s="67">
        <v>96.3</v>
      </c>
      <c r="E37" s="59">
        <v>133.6</v>
      </c>
      <c r="F37" s="15">
        <f t="shared" si="0"/>
        <v>-37.299999999999997</v>
      </c>
      <c r="G37" s="42">
        <f t="shared" si="3"/>
        <v>72.080838323353291</v>
      </c>
      <c r="H37" s="16">
        <f t="shared" si="1"/>
        <v>70.808823529411754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7344</v>
      </c>
      <c r="D39" s="67">
        <v>7440.8</v>
      </c>
      <c r="E39" s="59">
        <v>7205</v>
      </c>
      <c r="F39" s="15">
        <f t="shared" si="0"/>
        <v>235.80000000000018</v>
      </c>
      <c r="G39" s="42">
        <f t="shared" si="3"/>
        <v>103.27272727272727</v>
      </c>
      <c r="H39" s="16">
        <f t="shared" si="1"/>
        <v>101.31808278867102</v>
      </c>
    </row>
    <row r="40" spans="1:8" ht="12.75">
      <c r="A40" s="45" t="s">
        <v>50</v>
      </c>
      <c r="B40" s="44"/>
      <c r="C40" s="51">
        <v>127</v>
      </c>
      <c r="D40" s="67">
        <v>50.6</v>
      </c>
      <c r="E40" s="59">
        <v>208</v>
      </c>
      <c r="F40" s="15">
        <f t="shared" si="0"/>
        <v>-157.4</v>
      </c>
      <c r="G40" s="42">
        <f t="shared" si="3"/>
        <v>24.326923076923077</v>
      </c>
      <c r="H40" s="16">
        <f t="shared" si="1"/>
        <v>39.84251968503937</v>
      </c>
    </row>
    <row r="41" spans="1:8" ht="25.5">
      <c r="A41" s="45" t="s">
        <v>65</v>
      </c>
      <c r="B41" s="44"/>
      <c r="C41" s="51">
        <v>0</v>
      </c>
      <c r="D41" s="67">
        <v>204.4</v>
      </c>
      <c r="E41" s="59">
        <v>0</v>
      </c>
      <c r="F41" s="15">
        <f t="shared" si="0"/>
        <v>204.4</v>
      </c>
      <c r="G41" s="42" t="e">
        <f t="shared" si="3"/>
        <v>#DIV/0!</v>
      </c>
      <c r="H41" s="16" t="e">
        <f t="shared" si="1"/>
        <v>#DIV/0!</v>
      </c>
    </row>
    <row r="42" spans="1:8" ht="24">
      <c r="A42" s="46" t="s">
        <v>27</v>
      </c>
      <c r="B42" s="44" t="s">
        <v>28</v>
      </c>
      <c r="C42" s="51">
        <v>3209.9</v>
      </c>
      <c r="D42" s="67">
        <v>251.1</v>
      </c>
      <c r="E42" s="59">
        <v>187.7</v>
      </c>
      <c r="F42" s="15">
        <f t="shared" si="0"/>
        <v>63.400000000000006</v>
      </c>
      <c r="G42" s="42">
        <f t="shared" si="3"/>
        <v>133.7773042088439</v>
      </c>
      <c r="H42" s="16">
        <f t="shared" si="1"/>
        <v>7.8226736035390498</v>
      </c>
    </row>
    <row r="43" spans="1:8" ht="13.5" thickBot="1">
      <c r="A43" s="43" t="s">
        <v>0</v>
      </c>
      <c r="B43" s="44" t="s">
        <v>1</v>
      </c>
      <c r="C43" s="51">
        <v>834</v>
      </c>
      <c r="D43" s="72">
        <v>1019</v>
      </c>
      <c r="E43" s="59">
        <v>642.70000000000005</v>
      </c>
      <c r="F43" s="15">
        <f t="shared" si="0"/>
        <v>376.29999999999995</v>
      </c>
      <c r="G43" s="42">
        <f t="shared" si="3"/>
        <v>158.54986774544889</v>
      </c>
      <c r="H43" s="16">
        <f t="shared" si="1"/>
        <v>122.18225419664267</v>
      </c>
    </row>
    <row r="44" spans="1:8" ht="12.75">
      <c r="A44" s="43" t="s">
        <v>9</v>
      </c>
      <c r="B44" s="44" t="s">
        <v>10</v>
      </c>
      <c r="C44" s="13">
        <v>0</v>
      </c>
      <c r="D44" s="64">
        <v>0</v>
      </c>
      <c r="E44" s="13">
        <v>0.7</v>
      </c>
      <c r="F44" s="15">
        <f t="shared" si="0"/>
        <v>-0.7</v>
      </c>
      <c r="G44" s="42">
        <f t="shared" si="3"/>
        <v>0</v>
      </c>
      <c r="H44" s="16" t="e">
        <f t="shared" si="1"/>
        <v>#DIV/0!</v>
      </c>
    </row>
    <row r="45" spans="1:8" ht="12.75">
      <c r="D45" s="78"/>
    </row>
    <row r="46" spans="1:8">
      <c r="A46" s="1" t="s">
        <v>64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2016-12-21T06:13:34Z</cp:lastPrinted>
  <dcterms:created xsi:type="dcterms:W3CDTF">2005-06-06T04:55:52Z</dcterms:created>
  <dcterms:modified xsi:type="dcterms:W3CDTF">2016-12-21T06:13:52Z</dcterms:modified>
</cp:coreProperties>
</file>