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8" sheetId="3" r:id="rId1"/>
  </sheets>
  <definedNames>
    <definedName name="_xlnm.Print_Area" localSheetId="0">'2018'!$A$1:$I$47</definedName>
  </definedNames>
  <calcPr calcId="124519"/>
</workbook>
</file>

<file path=xl/calcChain.xml><?xml version="1.0" encoding="utf-8"?>
<calcChain xmlns="http://schemas.openxmlformats.org/spreadsheetml/2006/main">
  <c r="E16" i="3"/>
  <c r="F32"/>
  <c r="F31" s="1"/>
  <c r="E33"/>
  <c r="E34"/>
  <c r="E35"/>
  <c r="E36"/>
  <c r="E37"/>
  <c r="E38"/>
  <c r="E39"/>
  <c r="E15"/>
  <c r="E17"/>
  <c r="H43"/>
  <c r="H46"/>
  <c r="H45"/>
  <c r="H44"/>
  <c r="H42"/>
  <c r="H40"/>
  <c r="H41"/>
  <c r="H39"/>
  <c r="H35"/>
  <c r="H36"/>
  <c r="H37"/>
  <c r="H38"/>
  <c r="H33"/>
  <c r="H34"/>
  <c r="H24"/>
  <c r="H25"/>
  <c r="H26"/>
  <c r="H27"/>
  <c r="H28"/>
  <c r="H29"/>
  <c r="H30"/>
  <c r="H22"/>
  <c r="H23"/>
  <c r="H21"/>
  <c r="H20"/>
  <c r="H19"/>
  <c r="H17"/>
  <c r="H16"/>
  <c r="H15"/>
  <c r="H13"/>
  <c r="C12"/>
  <c r="C18" l="1"/>
  <c r="E13"/>
  <c r="E19"/>
  <c r="E20"/>
  <c r="E21"/>
  <c r="E22"/>
  <c r="E23"/>
  <c r="E24"/>
  <c r="E25"/>
  <c r="E26"/>
  <c r="E27"/>
  <c r="E28"/>
  <c r="E29"/>
  <c r="E30"/>
  <c r="E40"/>
  <c r="E41"/>
  <c r="E42"/>
  <c r="E43"/>
  <c r="E44"/>
  <c r="E45"/>
  <c r="E46"/>
  <c r="D18"/>
  <c r="D14"/>
  <c r="F18"/>
  <c r="D32"/>
  <c r="C32"/>
  <c r="C31" s="1"/>
  <c r="C11" s="1"/>
  <c r="G43"/>
  <c r="I43"/>
  <c r="F14"/>
  <c r="I30"/>
  <c r="I42"/>
  <c r="G30"/>
  <c r="G42"/>
  <c r="G36"/>
  <c r="I36"/>
  <c r="G13"/>
  <c r="G16"/>
  <c r="G17"/>
  <c r="G19"/>
  <c r="G20"/>
  <c r="G21"/>
  <c r="G22"/>
  <c r="G24"/>
  <c r="G25"/>
  <c r="G26"/>
  <c r="G27"/>
  <c r="G28"/>
  <c r="G29"/>
  <c r="G33"/>
  <c r="G34"/>
  <c r="G37"/>
  <c r="G38"/>
  <c r="G40"/>
  <c r="G41"/>
  <c r="G45"/>
  <c r="G46"/>
  <c r="G44"/>
  <c r="I13"/>
  <c r="I16"/>
  <c r="I17"/>
  <c r="I19"/>
  <c r="I20"/>
  <c r="I21"/>
  <c r="I22"/>
  <c r="I24"/>
  <c r="I25"/>
  <c r="I26"/>
  <c r="I27"/>
  <c r="I28"/>
  <c r="I29"/>
  <c r="I33"/>
  <c r="I34"/>
  <c r="I37"/>
  <c r="I38"/>
  <c r="I40"/>
  <c r="I41"/>
  <c r="I45"/>
  <c r="I46"/>
  <c r="G23"/>
  <c r="I39"/>
  <c r="C14"/>
  <c r="G39"/>
  <c r="I44"/>
  <c r="G15"/>
  <c r="I23"/>
  <c r="I15"/>
  <c r="H18" l="1"/>
  <c r="H14"/>
  <c r="H32"/>
  <c r="D31"/>
  <c r="H31" s="1"/>
  <c r="F12"/>
  <c r="E18"/>
  <c r="E14"/>
  <c r="E32"/>
  <c r="C10"/>
  <c r="I18"/>
  <c r="I14"/>
  <c r="G14"/>
  <c r="D12"/>
  <c r="G18"/>
  <c r="I32"/>
  <c r="G32"/>
  <c r="E31" l="1"/>
  <c r="H12"/>
  <c r="D11"/>
  <c r="E11" s="1"/>
  <c r="E12"/>
  <c r="I12"/>
  <c r="G12"/>
  <c r="F11"/>
  <c r="I31"/>
  <c r="G31"/>
  <c r="H11" l="1"/>
  <c r="I11"/>
  <c r="D10"/>
  <c r="E10" s="1"/>
  <c r="G11"/>
  <c r="F10"/>
  <c r="H10" l="1"/>
  <c r="I10"/>
  <c r="G10"/>
</calcChain>
</file>

<file path=xl/sharedStrings.xml><?xml version="1.0" encoding="utf-8"?>
<sst xmlns="http://schemas.openxmlformats.org/spreadsheetml/2006/main" count="74" uniqueCount="72">
  <si>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</si>
  <si>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</si>
  <si>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</si>
  <si>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</si>
  <si>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</si>
  <si>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</si>
  <si>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</si>
  <si>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</si>
  <si>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</si>
  <si>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</si>
  <si>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</si>
  <si>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</si>
  <si>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</si>
  <si>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</si>
  <si>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</si>
  <si>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</si>
  <si>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</si>
  <si>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</si>
  <si>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</si>
  <si>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</si>
  <si>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</si>
  <si>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</si>
  <si>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</si>
  <si>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</si>
  <si>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</si>
  <si>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</si>
  <si>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</si>
  <si>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</si>
  <si>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</si>
  <si>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</si>
  <si>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</si>
  <si>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</si>
  <si>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</si>
  <si>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</si>
  <si>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</si>
  <si>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</si>
  <si>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</si>
  <si>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</si>
  <si>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</si>
  <si>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</si>
  <si>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</si>
  <si>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</si>
  <si>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</si>
  <si>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тыс.руб.</t>
  </si>
  <si>
    <t>АКЦИЗЫ</t>
  </si>
  <si>
    <t>00010300000000000000</t>
  </si>
  <si>
    <t>00011109045000000120</t>
  </si>
  <si>
    <t>Анализ исполнение консолидированного</t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</si>
  <si>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</si>
  <si>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</si>
  <si>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</si>
  <si>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</si>
  <si>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</si>
  <si>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</si>
  <si>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</si>
  <si>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</si>
  <si>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</si>
  <si>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>СОБСТВЕННЫЕ ДОХОДЫ  (с акцизами)</t>
  </si>
  <si>
    <r>
      <t xml:space="preserve">Собственные доходы </t>
    </r>
    <r>
      <rPr>
        <b/>
        <sz val="8"/>
        <rFont val="Arial Cyr"/>
        <charset val="204"/>
      </rPr>
      <t>(без акцизов)</t>
    </r>
  </si>
  <si>
    <t>Прочие доходы от использования имущества и прав, находящихся в государственной и муниципальной собственности 622,4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</si>
  <si>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</si>
  <si>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</si>
  <si>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</si>
  <si>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</si>
  <si>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t>план 2018</t>
  </si>
  <si>
    <t>факт.           отклонение от 2017</t>
  </si>
  <si>
    <t>исполнение 2018,      %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</si>
  <si>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</si>
  <si>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 xml:space="preserve">Герасимова Т.Н. </t>
  </si>
  <si>
    <t>факт  на 1.07.18</t>
  </si>
  <si>
    <t>на 01.07.18 г.</t>
  </si>
  <si>
    <t>факт на 01.07.17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</si>
</sst>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4" borderId="16" xfId="0" applyNumberFormat="1" applyFont="1" applyFill="1" applyBorder="1"/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4" borderId="19" xfId="0" applyNumberFormat="1" applyFont="1" applyFill="1" applyBorder="1"/>
    <xf numFmtId="165" fontId="9" fillId="2" borderId="19" xfId="0" applyNumberFormat="1" applyFont="1" applyFill="1" applyBorder="1"/>
    <xf numFmtId="165" fontId="9" fillId="6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0" fontId="6" fillId="7" borderId="0" xfId="0" applyFont="1" applyFill="1" applyAlignment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165" fontId="9" fillId="13" borderId="0" xfId="0" applyNumberFormat="1" applyFont="1" applyFill="1" applyBorder="1"/>
    <xf numFmtId="0" fontId="6" fillId="0" borderId="0" xfId="0" applyFont="1" applyAlignment="1"/>
    <xf numFmtId="49" fontId="1" fillId="0" borderId="22" xfId="0" applyNumberFormat="1" applyFont="1" applyBorder="1" applyAlignment="1">
      <alignment horizontal="center" wrapText="1"/>
    </xf>
    <xf numFmtId="0" fontId="8" fillId="8" borderId="27" xfId="0" applyFont="1" applyFill="1" applyBorder="1" applyAlignment="1">
      <alignment horizontal="center"/>
    </xf>
    <xf numFmtId="0" fontId="8" fillId="9" borderId="28" xfId="0" applyFont="1" applyFill="1" applyBorder="1" applyAlignment="1">
      <alignment horizontal="center"/>
    </xf>
    <xf numFmtId="0" fontId="8" fillId="9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1" fillId="5" borderId="13" xfId="0" applyFont="1" applyFill="1" applyBorder="1" applyAlignment="1">
      <alignment vertical="top" wrapText="1"/>
    </xf>
    <xf numFmtId="49" fontId="1" fillId="5" borderId="13" xfId="0" applyNumberFormat="1" applyFont="1" applyFill="1" applyBorder="1" applyAlignment="1">
      <alignment vertical="top"/>
    </xf>
    <xf numFmtId="165" fontId="9" fillId="5" borderId="18" xfId="0" applyNumberFormat="1" applyFont="1" applyFill="1" applyBorder="1" applyAlignment="1">
      <alignment vertical="top"/>
    </xf>
    <xf numFmtId="165" fontId="9" fillId="5" borderId="21" xfId="0" applyNumberFormat="1" applyFont="1" applyFill="1" applyBorder="1" applyAlignment="1">
      <alignment vertical="top"/>
    </xf>
    <xf numFmtId="164" fontId="5" fillId="5" borderId="6" xfId="0" applyNumberFormat="1" applyFont="1" applyFill="1" applyBorder="1"/>
    <xf numFmtId="164" fontId="5" fillId="5" borderId="7" xfId="0" applyNumberFormat="1" applyFont="1" applyFill="1" applyBorder="1" applyAlignment="1">
      <alignment horizontal="center"/>
    </xf>
    <xf numFmtId="49" fontId="5" fillId="11" borderId="15" xfId="0" applyNumberFormat="1" applyFont="1" applyFill="1" applyBorder="1" applyAlignment="1">
      <alignment horizontal="center" vertical="top" wrapText="1"/>
    </xf>
    <xf numFmtId="49" fontId="5" fillId="11" borderId="14" xfId="0" applyNumberFormat="1" applyFont="1" applyFill="1" applyBorder="1" applyAlignment="1">
      <alignment horizontal="center" wrapText="1"/>
    </xf>
    <xf numFmtId="165" fontId="5" fillId="11" borderId="32" xfId="0" applyNumberFormat="1" applyFont="1" applyFill="1" applyBorder="1" applyAlignment="1">
      <alignment horizontal="center" vertical="top"/>
    </xf>
    <xf numFmtId="165" fontId="5" fillId="11" borderId="15" xfId="0" applyNumberFormat="1" applyFont="1" applyFill="1" applyBorder="1" applyAlignment="1">
      <alignment horizontal="center" vertical="top"/>
    </xf>
    <xf numFmtId="165" fontId="5" fillId="11" borderId="33" xfId="0" applyNumberFormat="1" applyFont="1" applyFill="1" applyBorder="1" applyAlignment="1">
      <alignment horizontal="center" vertical="top"/>
    </xf>
    <xf numFmtId="165" fontId="5" fillId="11" borderId="14" xfId="0" applyNumberFormat="1" applyFont="1" applyFill="1" applyBorder="1" applyAlignment="1">
      <alignment horizontal="center" vertical="top"/>
    </xf>
    <xf numFmtId="165" fontId="5" fillId="11" borderId="8" xfId="0" applyNumberFormat="1" applyFont="1" applyFill="1" applyBorder="1" applyAlignment="1">
      <alignment horizontal="center" vertical="top"/>
    </xf>
    <xf numFmtId="164" fontId="5" fillId="11" borderId="14" xfId="0" applyNumberFormat="1" applyFont="1" applyFill="1" applyBorder="1" applyAlignment="1">
      <alignment horizontal="center" vertical="top"/>
    </xf>
    <xf numFmtId="164" fontId="5" fillId="11" borderId="9" xfId="0" applyNumberFormat="1" applyFont="1" applyFill="1" applyBorder="1" applyAlignment="1">
      <alignment horizontal="center" vertical="top"/>
    </xf>
    <xf numFmtId="165" fontId="5" fillId="14" borderId="33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6" borderId="33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center"/>
    </xf>
    <xf numFmtId="165" fontId="5" fillId="13" borderId="33" xfId="0" applyNumberFormat="1" applyFont="1" applyFill="1" applyBorder="1" applyAlignment="1">
      <alignment horizontal="center"/>
    </xf>
    <xf numFmtId="165" fontId="14" fillId="2" borderId="24" xfId="0" applyNumberFormat="1" applyFont="1" applyFill="1" applyBorder="1"/>
    <xf numFmtId="0" fontId="11" fillId="18" borderId="14" xfId="0" applyFont="1" applyFill="1" applyBorder="1" applyAlignment="1">
      <alignment vertical="justify"/>
    </xf>
    <xf numFmtId="0" fontId="11" fillId="17" borderId="15" xfId="0" applyFont="1" applyFill="1" applyBorder="1" applyAlignment="1">
      <alignment horizontal="center" vertical="justify"/>
    </xf>
    <xf numFmtId="165" fontId="5" fillId="15" borderId="33" xfId="0" applyNumberFormat="1" applyFont="1" applyFill="1" applyBorder="1" applyAlignment="1">
      <alignment horizontal="right" vertical="top"/>
    </xf>
    <xf numFmtId="165" fontId="14" fillId="0" borderId="24" xfId="0" applyNumberFormat="1" applyFont="1" applyBorder="1"/>
    <xf numFmtId="165" fontId="14" fillId="0" borderId="26" xfId="0" applyNumberFormat="1" applyFont="1" applyBorder="1"/>
    <xf numFmtId="165" fontId="14" fillId="2" borderId="1" xfId="0" applyNumberFormat="1" applyFont="1" applyFill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5" borderId="25" xfId="0" applyNumberFormat="1" applyFont="1" applyFill="1" applyBorder="1" applyAlignment="1">
      <alignment vertical="top"/>
    </xf>
    <xf numFmtId="165" fontId="9" fillId="4" borderId="24" xfId="0" applyNumberFormat="1" applyFont="1" applyFill="1" applyBorder="1"/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view="pageBreakPreview" topLeftCell="A21" zoomScale="96" zoomScaleSheetLayoutView="96" workbookViewId="0">
      <pane xSplit="1" topLeftCell="C1" activePane="topRight" state="frozen"/>
      <selection pane="topRight" activeCell="D46" sqref="D46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17.25" customHeight="1">
      <c r="A1" s="98" t="s">
        <v>47</v>
      </c>
      <c r="B1" s="97"/>
      <c r="C1" s="11"/>
      <c r="D1" s="11"/>
      <c r="E1" s="54"/>
      <c r="F1" s="50"/>
    </row>
    <row r="2" spans="1:9" ht="15" customHeight="1">
      <c r="A2" s="10" t="s">
        <v>41</v>
      </c>
      <c r="B2" s="10"/>
      <c r="C2" s="10"/>
      <c r="D2" s="10"/>
      <c r="E2" s="10"/>
      <c r="F2" s="10"/>
      <c r="I2" s="12" t="s">
        <v>43</v>
      </c>
    </row>
    <row r="3" spans="1:9" ht="17.25" customHeight="1" thickBot="1">
      <c r="A3" s="96" t="s">
        <v>70</v>
      </c>
      <c r="B3" s="97"/>
      <c r="C3" s="99"/>
      <c r="D3" s="100"/>
      <c r="E3" s="100"/>
      <c r="F3" s="100"/>
      <c r="G3" s="100"/>
      <c r="H3" s="100"/>
      <c r="I3" s="100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8" t="s">
        <v>64</v>
      </c>
      <c r="D8" s="86" t="s">
        <v>69</v>
      </c>
      <c r="E8" s="51" t="s">
        <v>63</v>
      </c>
      <c r="F8" s="85" t="s">
        <v>71</v>
      </c>
      <c r="G8" s="15" t="s">
        <v>65</v>
      </c>
      <c r="H8" s="32" t="s">
        <v>67</v>
      </c>
      <c r="I8" s="16" t="s">
        <v>66</v>
      </c>
    </row>
    <row r="9" spans="1:9" s="2" customFormat="1" ht="13.5" thickBot="1">
      <c r="A9" s="55">
        <v>1</v>
      </c>
      <c r="B9" s="55">
        <v>2</v>
      </c>
      <c r="C9" s="56">
        <v>3</v>
      </c>
      <c r="D9" s="57">
        <v>4</v>
      </c>
      <c r="E9" s="58">
        <v>5</v>
      </c>
      <c r="F9" s="59">
        <v>6</v>
      </c>
      <c r="G9" s="60">
        <v>7</v>
      </c>
      <c r="H9" s="61">
        <v>8</v>
      </c>
      <c r="I9" s="62">
        <v>9</v>
      </c>
    </row>
    <row r="10" spans="1:9" s="2" customFormat="1" ht="18.75" customHeight="1" thickBot="1">
      <c r="A10" s="69" t="s">
        <v>58</v>
      </c>
      <c r="B10" s="70"/>
      <c r="C10" s="71">
        <f>C11-C30</f>
        <v>74869.8</v>
      </c>
      <c r="D10" s="72">
        <f>D11-D30</f>
        <v>30944.2</v>
      </c>
      <c r="E10" s="73">
        <f>C10-D10</f>
        <v>43925.600000000006</v>
      </c>
      <c r="F10" s="74">
        <f>F11-F30</f>
        <v>29518.9</v>
      </c>
      <c r="G10" s="75">
        <f>D10-F10</f>
        <v>1425.2999999999993</v>
      </c>
      <c r="H10" s="76">
        <f t="shared" ref="H10:H34" si="0">D10/F10*100</f>
        <v>104.8284319537652</v>
      </c>
      <c r="I10" s="77">
        <f>D10/C10*100</f>
        <v>41.330683399715241</v>
      </c>
    </row>
    <row r="11" spans="1:9" ht="24.75" customHeight="1" thickBot="1">
      <c r="A11" s="63" t="s">
        <v>57</v>
      </c>
      <c r="B11" s="64" t="s">
        <v>6</v>
      </c>
      <c r="C11" s="65">
        <f>C12+C31+C30</f>
        <v>80924.400000000009</v>
      </c>
      <c r="D11" s="94">
        <f>D12+D30+D31</f>
        <v>34216</v>
      </c>
      <c r="E11" s="78">
        <f t="shared" ref="E11:E46" si="1">C11-D11</f>
        <v>46708.400000000009</v>
      </c>
      <c r="F11" s="66">
        <f>F12+F31+F30</f>
        <v>32618.2</v>
      </c>
      <c r="G11" s="67">
        <f>D11-F11</f>
        <v>1597.7999999999993</v>
      </c>
      <c r="H11" s="76">
        <f t="shared" si="0"/>
        <v>104.89849225279137</v>
      </c>
      <c r="I11" s="68">
        <f>D11/C11*100</f>
        <v>42.281437984093792</v>
      </c>
    </row>
    <row r="12" spans="1:9" ht="20.25" customHeight="1" thickBot="1">
      <c r="A12" s="17" t="s">
        <v>40</v>
      </c>
      <c r="B12" s="18" t="s">
        <v>6</v>
      </c>
      <c r="C12" s="39">
        <f>C13+C14+C18+C23</f>
        <v>53946</v>
      </c>
      <c r="D12" s="95">
        <f>D13+D14+D23+D18</f>
        <v>20633.8</v>
      </c>
      <c r="E12" s="79">
        <f t="shared" si="1"/>
        <v>33312.199999999997</v>
      </c>
      <c r="F12" s="45">
        <f>F13+F14+F23+F18</f>
        <v>20603.100000000002</v>
      </c>
      <c r="G12" s="19">
        <f t="shared" ref="G12:G46" si="2">D12-F12</f>
        <v>30.69999999999709</v>
      </c>
      <c r="H12" s="76">
        <f t="shared" si="0"/>
        <v>100.14900670287479</v>
      </c>
      <c r="I12" s="20">
        <f t="shared" ref="I12:I46" si="3">D12/C12*100</f>
        <v>38.248989730471209</v>
      </c>
    </row>
    <row r="13" spans="1:9" ht="18.75" customHeight="1" thickBot="1">
      <c r="A13" s="37" t="s">
        <v>48</v>
      </c>
      <c r="B13" s="26" t="s">
        <v>7</v>
      </c>
      <c r="C13" s="40">
        <v>32611</v>
      </c>
      <c r="D13" s="91">
        <v>14246.3</v>
      </c>
      <c r="E13" s="80">
        <f t="shared" si="1"/>
        <v>18364.7</v>
      </c>
      <c r="F13" s="46">
        <v>13695.4</v>
      </c>
      <c r="G13" s="52">
        <f t="shared" si="2"/>
        <v>550.89999999999964</v>
      </c>
      <c r="H13" s="76">
        <f t="shared" si="0"/>
        <v>104.02251850986461</v>
      </c>
      <c r="I13" s="14">
        <f t="shared" si="3"/>
        <v>43.685566219987123</v>
      </c>
    </row>
    <row r="14" spans="1:9" ht="13.5" thickBot="1">
      <c r="A14" s="33" t="s">
        <v>10</v>
      </c>
      <c r="B14" s="34" t="s">
        <v>11</v>
      </c>
      <c r="C14" s="40">
        <f>C15+C16+C17</f>
        <v>7626</v>
      </c>
      <c r="D14" s="40">
        <f>D15+D16+D17</f>
        <v>3826.8999999999996</v>
      </c>
      <c r="E14" s="80">
        <f t="shared" si="1"/>
        <v>3799.1000000000004</v>
      </c>
      <c r="F14" s="46">
        <f>F15+F16+F17</f>
        <v>3690.9000000000005</v>
      </c>
      <c r="G14" s="52">
        <f t="shared" si="2"/>
        <v>135.99999999999909</v>
      </c>
      <c r="H14" s="76">
        <f t="shared" si="0"/>
        <v>103.68473813974907</v>
      </c>
      <c r="I14" s="14">
        <f t="shared" si="3"/>
        <v>50.182271177550483</v>
      </c>
    </row>
    <row r="15" spans="1:9" s="8" customFormat="1" ht="34.5" thickBot="1">
      <c r="A15" s="3" t="s">
        <v>49</v>
      </c>
      <c r="B15" s="4" t="s">
        <v>12</v>
      </c>
      <c r="C15" s="41">
        <v>2844</v>
      </c>
      <c r="D15" s="92">
        <v>1615.8</v>
      </c>
      <c r="E15" s="73">
        <f t="shared" si="1"/>
        <v>1228.2</v>
      </c>
      <c r="F15" s="47">
        <v>1049.9000000000001</v>
      </c>
      <c r="G15" s="13">
        <f t="shared" si="2"/>
        <v>565.89999999999986</v>
      </c>
      <c r="H15" s="76">
        <f t="shared" si="0"/>
        <v>153.90037146394891</v>
      </c>
      <c r="I15" s="14">
        <f t="shared" si="3"/>
        <v>56.814345991561176</v>
      </c>
    </row>
    <row r="16" spans="1:9" s="8" customFormat="1" ht="23.25" thickBot="1">
      <c r="A16" s="3" t="s">
        <v>50</v>
      </c>
      <c r="B16" s="4" t="s">
        <v>36</v>
      </c>
      <c r="C16" s="41">
        <v>2997</v>
      </c>
      <c r="D16" s="92">
        <v>1638.8</v>
      </c>
      <c r="E16" s="73">
        <f>C16-D16</f>
        <v>1358.2</v>
      </c>
      <c r="F16" s="47">
        <v>1707.2</v>
      </c>
      <c r="G16" s="13">
        <f t="shared" si="2"/>
        <v>-68.400000000000091</v>
      </c>
      <c r="H16" s="76">
        <f t="shared" si="0"/>
        <v>95.993439550140579</v>
      </c>
      <c r="I16" s="14">
        <f t="shared" si="3"/>
        <v>54.68134801468134</v>
      </c>
    </row>
    <row r="17" spans="1:9" s="8" customFormat="1" ht="13.5" thickBot="1">
      <c r="A17" s="6" t="s">
        <v>13</v>
      </c>
      <c r="B17" s="4" t="s">
        <v>14</v>
      </c>
      <c r="C17" s="41">
        <v>1785</v>
      </c>
      <c r="D17" s="92">
        <v>572.29999999999995</v>
      </c>
      <c r="E17" s="73">
        <f t="shared" si="1"/>
        <v>1212.7</v>
      </c>
      <c r="F17" s="47">
        <v>933.8</v>
      </c>
      <c r="G17" s="13">
        <f t="shared" si="2"/>
        <v>-361.5</v>
      </c>
      <c r="H17" s="76">
        <f t="shared" si="0"/>
        <v>61.287213536089091</v>
      </c>
      <c r="I17" s="14">
        <f t="shared" si="3"/>
        <v>32.061624649859944</v>
      </c>
    </row>
    <row r="18" spans="1:9" ht="16.5" customHeight="1" thickBot="1">
      <c r="A18" s="33" t="s">
        <v>15</v>
      </c>
      <c r="B18" s="34" t="s">
        <v>16</v>
      </c>
      <c r="C18" s="40">
        <f>C19+C20+C21+C22</f>
        <v>13101</v>
      </c>
      <c r="D18" s="91">
        <f>D19+D20+D21</f>
        <v>2122.1999999999998</v>
      </c>
      <c r="E18" s="80">
        <f t="shared" si="1"/>
        <v>10978.8</v>
      </c>
      <c r="F18" s="46">
        <f>F19+F20+F21</f>
        <v>2837.9</v>
      </c>
      <c r="G18" s="13">
        <f t="shared" si="2"/>
        <v>-715.70000000000027</v>
      </c>
      <c r="H18" s="76">
        <f t="shared" si="0"/>
        <v>74.780647662003588</v>
      </c>
      <c r="I18" s="14">
        <f t="shared" si="3"/>
        <v>16.198763453171512</v>
      </c>
    </row>
    <row r="19" spans="1:9" ht="13.5" thickBot="1">
      <c r="A19" s="3" t="s">
        <v>17</v>
      </c>
      <c r="B19" s="4" t="s">
        <v>18</v>
      </c>
      <c r="C19" s="42">
        <v>879</v>
      </c>
      <c r="D19" s="93">
        <v>125.2</v>
      </c>
      <c r="E19" s="81">
        <f t="shared" si="1"/>
        <v>753.8</v>
      </c>
      <c r="F19" s="48">
        <v>126</v>
      </c>
      <c r="G19" s="13">
        <f t="shared" si="2"/>
        <v>-0.79999999999999716</v>
      </c>
      <c r="H19" s="76">
        <f t="shared" si="0"/>
        <v>99.365079365079367</v>
      </c>
      <c r="I19" s="14">
        <f t="shared" si="3"/>
        <v>14.243458475540388</v>
      </c>
    </row>
    <row r="20" spans="1:9" ht="13.5" thickBot="1">
      <c r="A20" s="3" t="s">
        <v>53</v>
      </c>
      <c r="B20" s="4" t="s">
        <v>52</v>
      </c>
      <c r="C20" s="42">
        <v>4613</v>
      </c>
      <c r="D20" s="93">
        <v>1169.5</v>
      </c>
      <c r="E20" s="81">
        <f t="shared" si="1"/>
        <v>3443.5</v>
      </c>
      <c r="F20" s="48">
        <v>1535.5</v>
      </c>
      <c r="G20" s="13">
        <f t="shared" si="2"/>
        <v>-366</v>
      </c>
      <c r="H20" s="76">
        <f t="shared" si="0"/>
        <v>76.164115923152067</v>
      </c>
      <c r="I20" s="14">
        <f t="shared" si="3"/>
        <v>25.352265337090827</v>
      </c>
    </row>
    <row r="21" spans="1:9" ht="13.5" thickBot="1">
      <c r="A21" s="3" t="s">
        <v>54</v>
      </c>
      <c r="B21" s="4" t="s">
        <v>51</v>
      </c>
      <c r="C21" s="42">
        <v>7609</v>
      </c>
      <c r="D21" s="93">
        <v>827.5</v>
      </c>
      <c r="E21" s="81">
        <f t="shared" si="1"/>
        <v>6781.5</v>
      </c>
      <c r="F21" s="48">
        <v>1176.4000000000001</v>
      </c>
      <c r="G21" s="13">
        <f t="shared" si="2"/>
        <v>-348.90000000000009</v>
      </c>
      <c r="H21" s="76">
        <f t="shared" si="0"/>
        <v>70.341720503230192</v>
      </c>
      <c r="I21" s="14">
        <f t="shared" si="3"/>
        <v>10.875279274543303</v>
      </c>
    </row>
    <row r="22" spans="1:9" ht="0.75" customHeight="1" thickBot="1">
      <c r="A22" s="3"/>
      <c r="C22" s="42"/>
      <c r="D22" s="88">
        <v>468.9</v>
      </c>
      <c r="E22" s="73">
        <f t="shared" si="1"/>
        <v>-468.9</v>
      </c>
      <c r="F22" s="48"/>
      <c r="G22" s="13">
        <f t="shared" si="2"/>
        <v>468.9</v>
      </c>
      <c r="H22" s="76" t="e">
        <f t="shared" si="0"/>
        <v>#DIV/0!</v>
      </c>
      <c r="I22" s="14" t="e">
        <f t="shared" si="3"/>
        <v>#DIV/0!</v>
      </c>
    </row>
    <row r="23" spans="1:9" ht="22.5" customHeight="1" thickBot="1">
      <c r="A23" s="33" t="s">
        <v>19</v>
      </c>
      <c r="B23" s="34" t="s">
        <v>20</v>
      </c>
      <c r="C23" s="40">
        <v>608</v>
      </c>
      <c r="D23" s="91">
        <v>438.4</v>
      </c>
      <c r="E23" s="80">
        <f t="shared" si="1"/>
        <v>169.60000000000002</v>
      </c>
      <c r="F23" s="46">
        <v>378.9</v>
      </c>
      <c r="G23" s="13">
        <f t="shared" si="2"/>
        <v>59.5</v>
      </c>
      <c r="H23" s="76">
        <f t="shared" si="0"/>
        <v>115.70335180786486</v>
      </c>
      <c r="I23" s="14">
        <f t="shared" si="3"/>
        <v>72.105263157894726</v>
      </c>
    </row>
    <row r="24" spans="1:9" ht="21" customHeight="1" thickBot="1">
      <c r="A24" s="33" t="s">
        <v>21</v>
      </c>
      <c r="B24" s="34" t="s">
        <v>22</v>
      </c>
      <c r="C24" s="40"/>
      <c r="D24" s="84"/>
      <c r="E24" s="80">
        <f t="shared" si="1"/>
        <v>0</v>
      </c>
      <c r="F24" s="46"/>
      <c r="G24" s="13">
        <f t="shared" si="2"/>
        <v>0</v>
      </c>
      <c r="H24" s="76" t="e">
        <f t="shared" si="0"/>
        <v>#DIV/0!</v>
      </c>
      <c r="I24" s="14" t="e">
        <f t="shared" si="3"/>
        <v>#DIV/0!</v>
      </c>
    </row>
    <row r="25" spans="1:9" ht="3.75" hidden="1" customHeight="1">
      <c r="A25" s="6" t="s">
        <v>30</v>
      </c>
      <c r="B25" s="7" t="s">
        <v>31</v>
      </c>
      <c r="C25" s="42"/>
      <c r="D25" s="88"/>
      <c r="E25" s="80">
        <f t="shared" si="1"/>
        <v>0</v>
      </c>
      <c r="F25" s="48"/>
      <c r="G25" s="13">
        <f t="shared" si="2"/>
        <v>0</v>
      </c>
      <c r="H25" s="76" t="e">
        <f t="shared" si="0"/>
        <v>#DIV/0!</v>
      </c>
      <c r="I25" s="14" t="e">
        <f t="shared" si="3"/>
        <v>#DIV/0!</v>
      </c>
    </row>
    <row r="26" spans="1:9" ht="3" hidden="1" customHeight="1">
      <c r="A26" s="6" t="s">
        <v>37</v>
      </c>
      <c r="B26" s="7"/>
      <c r="C26" s="42"/>
      <c r="D26" s="88"/>
      <c r="E26" s="80">
        <f t="shared" si="1"/>
        <v>0</v>
      </c>
      <c r="F26" s="48"/>
      <c r="G26" s="13">
        <f t="shared" si="2"/>
        <v>0</v>
      </c>
      <c r="H26" s="76" t="e">
        <f t="shared" si="0"/>
        <v>#DIV/0!</v>
      </c>
      <c r="I26" s="14" t="e">
        <f t="shared" si="3"/>
        <v>#DIV/0!</v>
      </c>
    </row>
    <row r="27" spans="1:9" ht="4.5" hidden="1" customHeight="1">
      <c r="A27" s="6" t="s">
        <v>32</v>
      </c>
      <c r="B27" s="7"/>
      <c r="C27" s="42"/>
      <c r="D27" s="88"/>
      <c r="E27" s="80">
        <f t="shared" si="1"/>
        <v>0</v>
      </c>
      <c r="F27" s="48"/>
      <c r="G27" s="13">
        <f t="shared" si="2"/>
        <v>0</v>
      </c>
      <c r="H27" s="76" t="e">
        <f t="shared" si="0"/>
        <v>#DIV/0!</v>
      </c>
      <c r="I27" s="14" t="e">
        <f t="shared" si="3"/>
        <v>#DIV/0!</v>
      </c>
    </row>
    <row r="28" spans="1:9" ht="2.25" hidden="1" customHeight="1">
      <c r="A28" s="3" t="s">
        <v>32</v>
      </c>
      <c r="B28" s="4"/>
      <c r="C28" s="42"/>
      <c r="D28" s="88"/>
      <c r="E28" s="80">
        <f t="shared" si="1"/>
        <v>0</v>
      </c>
      <c r="F28" s="48"/>
      <c r="G28" s="13">
        <f t="shared" si="2"/>
        <v>0</v>
      </c>
      <c r="H28" s="76" t="e">
        <f t="shared" si="0"/>
        <v>#DIV/0!</v>
      </c>
      <c r="I28" s="14" t="e">
        <f t="shared" si="3"/>
        <v>#DIV/0!</v>
      </c>
    </row>
    <row r="29" spans="1:9" ht="3.75" hidden="1" customHeight="1">
      <c r="A29" s="21" t="s">
        <v>29</v>
      </c>
      <c r="B29" s="22"/>
      <c r="C29" s="43"/>
      <c r="D29" s="89"/>
      <c r="E29" s="80">
        <f t="shared" si="1"/>
        <v>0</v>
      </c>
      <c r="F29" s="49"/>
      <c r="G29" s="23">
        <f t="shared" si="2"/>
        <v>0</v>
      </c>
      <c r="H29" s="76" t="e">
        <f t="shared" si="0"/>
        <v>#DIV/0!</v>
      </c>
      <c r="I29" s="24" t="e">
        <f t="shared" si="3"/>
        <v>#DIV/0!</v>
      </c>
    </row>
    <row r="30" spans="1:9" ht="27.75" customHeight="1" thickBot="1">
      <c r="A30" s="25" t="s">
        <v>44</v>
      </c>
      <c r="B30" s="26" t="s">
        <v>45</v>
      </c>
      <c r="C30" s="40">
        <v>6054.6</v>
      </c>
      <c r="D30" s="91">
        <v>3271.8</v>
      </c>
      <c r="E30" s="80">
        <f t="shared" si="1"/>
        <v>2782.8</v>
      </c>
      <c r="F30" s="46">
        <v>3099.3</v>
      </c>
      <c r="G30" s="27">
        <f>D30-F30</f>
        <v>172.5</v>
      </c>
      <c r="H30" s="76">
        <f t="shared" si="0"/>
        <v>105.56577291646501</v>
      </c>
      <c r="I30" s="24">
        <f t="shared" si="3"/>
        <v>54.038251907640465</v>
      </c>
    </row>
    <row r="31" spans="1:9" ht="18.75" thickBot="1">
      <c r="A31" s="28" t="s">
        <v>39</v>
      </c>
      <c r="B31" s="29"/>
      <c r="C31" s="44">
        <f>C32+C39+C41+C42+C43+C44+C45+C46</f>
        <v>20923.8</v>
      </c>
      <c r="D31" s="44">
        <f>D32+D39+D41+D43+D44+D45+D46+D42</f>
        <v>10310.4</v>
      </c>
      <c r="E31" s="79">
        <f t="shared" si="1"/>
        <v>10613.4</v>
      </c>
      <c r="F31" s="87">
        <f>F32+F39+F40+F41+F42+F43+F44+F45+F46</f>
        <v>8915.8000000000011</v>
      </c>
      <c r="G31" s="30">
        <f t="shared" si="2"/>
        <v>1394.5999999999985</v>
      </c>
      <c r="H31" s="76">
        <f t="shared" si="0"/>
        <v>115.6418941654142</v>
      </c>
      <c r="I31" s="31">
        <f t="shared" si="3"/>
        <v>49.275944140165748</v>
      </c>
    </row>
    <row r="32" spans="1:9" ht="34.5" thickBot="1">
      <c r="A32" s="33" t="s">
        <v>1</v>
      </c>
      <c r="B32" s="34" t="s">
        <v>2</v>
      </c>
      <c r="C32" s="40">
        <f>C33+C34+C36+C37+C38+C35</f>
        <v>8576.6</v>
      </c>
      <c r="D32" s="91">
        <f>D33+D34+D36+D37+D38+D35</f>
        <v>3444.9</v>
      </c>
      <c r="E32" s="80">
        <f t="shared" si="1"/>
        <v>5131.7000000000007</v>
      </c>
      <c r="F32" s="46">
        <f>F33+F34+F35+F38</f>
        <v>4049</v>
      </c>
      <c r="G32" s="52">
        <f t="shared" si="2"/>
        <v>-604.09999999999991</v>
      </c>
      <c r="H32" s="76">
        <f t="shared" si="0"/>
        <v>85.080266732526553</v>
      </c>
      <c r="I32" s="14">
        <f t="shared" si="3"/>
        <v>40.166266352633912</v>
      </c>
    </row>
    <row r="33" spans="1:9" ht="23.25" thickBot="1">
      <c r="A33" s="6" t="s">
        <v>28</v>
      </c>
      <c r="B33" s="7" t="s">
        <v>27</v>
      </c>
      <c r="C33" s="42"/>
      <c r="D33" s="88"/>
      <c r="E33" s="81">
        <f t="shared" si="1"/>
        <v>0</v>
      </c>
      <c r="F33" s="48">
        <v>0</v>
      </c>
      <c r="G33" s="13">
        <f t="shared" si="2"/>
        <v>0</v>
      </c>
      <c r="H33" s="76" t="e">
        <f t="shared" si="0"/>
        <v>#DIV/0!</v>
      </c>
      <c r="I33" s="14" t="e">
        <f t="shared" si="3"/>
        <v>#DIV/0!</v>
      </c>
    </row>
    <row r="34" spans="1:9" ht="45.75" thickBot="1">
      <c r="A34" s="3" t="s">
        <v>3</v>
      </c>
      <c r="B34" s="4" t="s">
        <v>42</v>
      </c>
      <c r="C34" s="42">
        <v>7809</v>
      </c>
      <c r="D34" s="93">
        <v>3075.8</v>
      </c>
      <c r="E34" s="81">
        <f t="shared" si="1"/>
        <v>4733.2</v>
      </c>
      <c r="F34" s="48">
        <v>3485.9</v>
      </c>
      <c r="G34" s="13">
        <f t="shared" si="2"/>
        <v>-410.09999999999991</v>
      </c>
      <c r="H34" s="76">
        <f t="shared" si="0"/>
        <v>88.235462864683441</v>
      </c>
      <c r="I34" s="14">
        <f t="shared" si="3"/>
        <v>39.38788577282623</v>
      </c>
    </row>
    <row r="35" spans="1:9" ht="21.75" customHeight="1" thickBot="1">
      <c r="A35" s="3" t="s">
        <v>56</v>
      </c>
      <c r="B35" s="4"/>
      <c r="C35" s="42">
        <v>193.6</v>
      </c>
      <c r="D35" s="93">
        <v>67.599999999999994</v>
      </c>
      <c r="E35" s="82">
        <f t="shared" si="1"/>
        <v>126</v>
      </c>
      <c r="F35" s="48">
        <v>25.2</v>
      </c>
      <c r="G35" s="13"/>
      <c r="H35" s="76">
        <f t="shared" ref="H35:H46" si="4">D35/F35*100</f>
        <v>268.25396825396825</v>
      </c>
      <c r="I35" s="14"/>
    </row>
    <row r="36" spans="1:9" ht="1.5" hidden="1" customHeight="1">
      <c r="A36" s="3"/>
      <c r="B36" s="4" t="s">
        <v>35</v>
      </c>
      <c r="C36" s="42"/>
      <c r="D36" s="88"/>
      <c r="E36" s="81">
        <f t="shared" si="1"/>
        <v>0</v>
      </c>
      <c r="F36" s="48"/>
      <c r="G36" s="13">
        <f t="shared" si="2"/>
        <v>0</v>
      </c>
      <c r="H36" s="76" t="e">
        <f t="shared" si="4"/>
        <v>#DIV/0!</v>
      </c>
      <c r="I36" s="14" t="e">
        <f t="shared" si="3"/>
        <v>#DIV/0!</v>
      </c>
    </row>
    <row r="37" spans="1:9" ht="11.25" customHeight="1" thickBot="1">
      <c r="A37" s="3" t="s">
        <v>33</v>
      </c>
      <c r="B37" s="4" t="s">
        <v>34</v>
      </c>
      <c r="C37" s="42"/>
      <c r="D37" s="88"/>
      <c r="E37" s="81">
        <f t="shared" si="1"/>
        <v>0</v>
      </c>
      <c r="F37" s="48"/>
      <c r="G37" s="13">
        <f t="shared" si="2"/>
        <v>0</v>
      </c>
      <c r="H37" s="76" t="e">
        <f t="shared" si="4"/>
        <v>#DIV/0!</v>
      </c>
      <c r="I37" s="14" t="e">
        <f t="shared" si="3"/>
        <v>#DIV/0!</v>
      </c>
    </row>
    <row r="38" spans="1:9" ht="25.5" customHeight="1" thickBot="1">
      <c r="A38" s="3" t="s">
        <v>59</v>
      </c>
      <c r="B38" s="4" t="s">
        <v>46</v>
      </c>
      <c r="C38" s="42">
        <v>574</v>
      </c>
      <c r="D38" s="93">
        <v>301.5</v>
      </c>
      <c r="E38" s="83">
        <f t="shared" si="1"/>
        <v>272.5</v>
      </c>
      <c r="F38" s="48">
        <v>537.9</v>
      </c>
      <c r="G38" s="13">
        <f t="shared" si="2"/>
        <v>-236.39999999999998</v>
      </c>
      <c r="H38" s="76">
        <f t="shared" si="4"/>
        <v>56.051310652537644</v>
      </c>
      <c r="I38" s="14">
        <f t="shared" si="3"/>
        <v>52.526132404181183</v>
      </c>
    </row>
    <row r="39" spans="1:9" ht="13.5" thickBot="1">
      <c r="A39" s="33" t="s">
        <v>23</v>
      </c>
      <c r="B39" s="34" t="s">
        <v>24</v>
      </c>
      <c r="C39" s="40">
        <v>134</v>
      </c>
      <c r="D39" s="91">
        <v>43.1</v>
      </c>
      <c r="E39" s="80">
        <f t="shared" si="1"/>
        <v>90.9</v>
      </c>
      <c r="F39" s="46">
        <v>64.5</v>
      </c>
      <c r="G39" s="13">
        <f t="shared" si="2"/>
        <v>-21.4</v>
      </c>
      <c r="H39" s="76">
        <f t="shared" si="4"/>
        <v>66.821705426356587</v>
      </c>
      <c r="I39" s="14">
        <f t="shared" si="3"/>
        <v>32.164179104477611</v>
      </c>
    </row>
    <row r="40" spans="1:9" ht="13.5" thickBot="1">
      <c r="A40" s="33"/>
      <c r="B40" s="26"/>
      <c r="C40" s="40"/>
      <c r="D40" s="84"/>
      <c r="E40" s="80">
        <f t="shared" si="1"/>
        <v>0</v>
      </c>
      <c r="F40" s="46"/>
      <c r="G40" s="13">
        <f t="shared" si="2"/>
        <v>0</v>
      </c>
      <c r="H40" s="76" t="e">
        <f t="shared" si="4"/>
        <v>#DIV/0!</v>
      </c>
      <c r="I40" s="14" t="e">
        <f t="shared" si="3"/>
        <v>#DIV/0!</v>
      </c>
    </row>
    <row r="41" spans="1:9" ht="13.5" thickBot="1">
      <c r="A41" s="35" t="s">
        <v>60</v>
      </c>
      <c r="B41" s="34" t="s">
        <v>38</v>
      </c>
      <c r="C41" s="40">
        <v>6763.5</v>
      </c>
      <c r="D41" s="91">
        <v>3319.2</v>
      </c>
      <c r="E41" s="80">
        <f t="shared" si="1"/>
        <v>3444.3</v>
      </c>
      <c r="F41" s="46">
        <v>4180.1000000000004</v>
      </c>
      <c r="G41" s="13">
        <f t="shared" si="2"/>
        <v>-860.90000000000055</v>
      </c>
      <c r="H41" s="76">
        <f t="shared" si="4"/>
        <v>79.404798928255289</v>
      </c>
      <c r="I41" s="14">
        <f t="shared" si="3"/>
        <v>49.075182967398533</v>
      </c>
    </row>
    <row r="42" spans="1:9" ht="13.5" thickBot="1">
      <c r="A42" s="35" t="s">
        <v>61</v>
      </c>
      <c r="B42" s="34"/>
      <c r="C42" s="40">
        <v>345.2</v>
      </c>
      <c r="D42" s="91">
        <v>379.8</v>
      </c>
      <c r="E42" s="80">
        <f t="shared" si="1"/>
        <v>-34.600000000000023</v>
      </c>
      <c r="F42" s="46"/>
      <c r="G42" s="13">
        <f t="shared" si="2"/>
        <v>379.8</v>
      </c>
      <c r="H42" s="76" t="e">
        <f t="shared" si="4"/>
        <v>#DIV/0!</v>
      </c>
      <c r="I42" s="14">
        <f t="shared" si="3"/>
        <v>110.0231749710313</v>
      </c>
    </row>
    <row r="43" spans="1:9" ht="26.25" thickBot="1">
      <c r="A43" s="35" t="s">
        <v>55</v>
      </c>
      <c r="B43" s="34"/>
      <c r="C43" s="40">
        <v>2315.6999999999998</v>
      </c>
      <c r="D43" s="91">
        <v>1795.6</v>
      </c>
      <c r="E43" s="80">
        <f t="shared" si="1"/>
        <v>520.09999999999991</v>
      </c>
      <c r="F43" s="46">
        <v>135.6</v>
      </c>
      <c r="G43" s="13">
        <f t="shared" si="2"/>
        <v>1660</v>
      </c>
      <c r="H43" s="76">
        <f t="shared" si="4"/>
        <v>1324.1887905604719</v>
      </c>
      <c r="I43" s="14">
        <f t="shared" si="3"/>
        <v>77.540268601286868</v>
      </c>
    </row>
    <row r="44" spans="1:9" ht="24.75" thickBot="1">
      <c r="A44" s="36" t="s">
        <v>25</v>
      </c>
      <c r="B44" s="34" t="s">
        <v>26</v>
      </c>
      <c r="C44" s="40">
        <v>2027.8</v>
      </c>
      <c r="D44" s="91">
        <v>957.7</v>
      </c>
      <c r="E44" s="80">
        <f t="shared" si="1"/>
        <v>1070.0999999999999</v>
      </c>
      <c r="F44" s="46">
        <v>35.700000000000003</v>
      </c>
      <c r="G44" s="13">
        <f t="shared" si="2"/>
        <v>922</v>
      </c>
      <c r="H44" s="76">
        <f t="shared" si="4"/>
        <v>2682.6330532212887</v>
      </c>
      <c r="I44" s="14">
        <f t="shared" si="3"/>
        <v>47.228523523029885</v>
      </c>
    </row>
    <row r="45" spans="1:9" ht="13.5" thickBot="1">
      <c r="A45" s="33" t="s">
        <v>62</v>
      </c>
      <c r="B45" s="34" t="s">
        <v>0</v>
      </c>
      <c r="C45" s="40">
        <v>761</v>
      </c>
      <c r="D45" s="91">
        <v>362</v>
      </c>
      <c r="E45" s="80">
        <f t="shared" si="1"/>
        <v>399</v>
      </c>
      <c r="F45" s="46">
        <v>449.4</v>
      </c>
      <c r="G45" s="13">
        <f t="shared" si="2"/>
        <v>-87.399999999999977</v>
      </c>
      <c r="H45" s="76">
        <f t="shared" si="4"/>
        <v>80.551846906987095</v>
      </c>
      <c r="I45" s="14">
        <f t="shared" si="3"/>
        <v>47.568988173455978</v>
      </c>
    </row>
    <row r="46" spans="1:9" ht="13.5" thickBot="1">
      <c r="A46" s="33" t="s">
        <v>8</v>
      </c>
      <c r="B46" s="34" t="s">
        <v>9</v>
      </c>
      <c r="C46" s="40">
        <v>0</v>
      </c>
      <c r="D46" s="90">
        <v>8.1</v>
      </c>
      <c r="E46" s="80">
        <f t="shared" si="1"/>
        <v>-8.1</v>
      </c>
      <c r="F46" s="46">
        <v>1.5</v>
      </c>
      <c r="G46" s="13">
        <f t="shared" si="2"/>
        <v>6.6</v>
      </c>
      <c r="H46" s="76">
        <f t="shared" si="4"/>
        <v>540</v>
      </c>
      <c r="I46" s="14" t="e">
        <f t="shared" si="3"/>
        <v>#DIV/0!</v>
      </c>
    </row>
    <row r="47" spans="1:9" ht="12.75">
      <c r="A47" s="1" t="s">
        <v>68</v>
      </c>
      <c r="D47" s="53"/>
      <c r="E47" s="53"/>
    </row>
  </sheetData>
  <mergeCells count="3">
    <mergeCell ref="A3:B3"/>
    <mergeCell ref="A1:B1"/>
    <mergeCell ref="C3:I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2018-07-09T02:21:31Z</cp:lastPrinted>
  <dcterms:created xsi:type="dcterms:W3CDTF">2005-06-06T04:55:52Z</dcterms:created>
  <dcterms:modified xsi:type="dcterms:W3CDTF">2018-07-09T02:21:53Z</dcterms:modified>
</cp:coreProperties>
</file>