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3-2014" sheetId="3" r:id="rId1"/>
  </sheets>
  <definedNames>
    <definedName name="_xlnm.Print_Area" localSheetId="0">'2013-2014'!$A$1:$H$43</definedName>
  </definedNames>
  <calcPr calcId="124519"/>
</workbook>
</file>

<file path=xl/calcChain.xml><?xml version="1.0" encoding="utf-8"?>
<calcChain xmlns="http://schemas.openxmlformats.org/spreadsheetml/2006/main">
  <c r="D13" i="3"/>
  <c r="C31"/>
  <c r="C30" s="1"/>
  <c r="G14"/>
  <c r="G15"/>
  <c r="G16"/>
  <c r="G18"/>
  <c r="G19"/>
  <c r="G20"/>
  <c r="G12"/>
  <c r="H40"/>
  <c r="E13"/>
  <c r="D31"/>
  <c r="D17"/>
  <c r="G21"/>
  <c r="G23"/>
  <c r="G24"/>
  <c r="G25"/>
  <c r="G26"/>
  <c r="G27"/>
  <c r="G28"/>
  <c r="G29"/>
  <c r="G32"/>
  <c r="G33"/>
  <c r="G34"/>
  <c r="G35"/>
  <c r="G36"/>
  <c r="G38"/>
  <c r="G39"/>
  <c r="G40"/>
  <c r="G42"/>
  <c r="G43"/>
  <c r="F29"/>
  <c r="F40"/>
  <c r="F34"/>
  <c r="H34"/>
  <c r="F12"/>
  <c r="F15"/>
  <c r="F16"/>
  <c r="F18"/>
  <c r="F19"/>
  <c r="F20"/>
  <c r="F21"/>
  <c r="F23"/>
  <c r="F24"/>
  <c r="F25"/>
  <c r="F26"/>
  <c r="F27"/>
  <c r="F28"/>
  <c r="F32"/>
  <c r="F33"/>
  <c r="F35"/>
  <c r="F36"/>
  <c r="F38"/>
  <c r="F39"/>
  <c r="F42"/>
  <c r="F43"/>
  <c r="F41"/>
  <c r="E31"/>
  <c r="E30" s="1"/>
  <c r="H12"/>
  <c r="H15"/>
  <c r="H16"/>
  <c r="H18"/>
  <c r="H19"/>
  <c r="H20"/>
  <c r="H21"/>
  <c r="H23"/>
  <c r="H24"/>
  <c r="H25"/>
  <c r="H26"/>
  <c r="H27"/>
  <c r="H28"/>
  <c r="H32"/>
  <c r="H33"/>
  <c r="H35"/>
  <c r="H36"/>
  <c r="H38"/>
  <c r="H39"/>
  <c r="H42"/>
  <c r="H43"/>
  <c r="F22"/>
  <c r="E17"/>
  <c r="C17"/>
  <c r="H37"/>
  <c r="C13"/>
  <c r="G17" l="1"/>
  <c r="G13"/>
  <c r="D11"/>
  <c r="F37"/>
  <c r="G37"/>
  <c r="G31"/>
  <c r="G22"/>
  <c r="G41"/>
  <c r="E11"/>
  <c r="C11"/>
  <c r="C10" s="1"/>
  <c r="D30"/>
  <c r="F13"/>
  <c r="H41"/>
  <c r="H31"/>
  <c r="F31"/>
  <c r="F17"/>
  <c r="F14"/>
  <c r="H22"/>
  <c r="H17"/>
  <c r="H13"/>
  <c r="H14"/>
  <c r="D10" l="1"/>
  <c r="G11"/>
  <c r="G30"/>
  <c r="E10"/>
  <c r="H30"/>
  <c r="F30"/>
  <c r="F11"/>
  <c r="H11"/>
  <c r="F10" l="1"/>
  <c r="G10"/>
  <c r="H10"/>
</calcChain>
</file>

<file path=xl/sharedStrings.xml><?xml version="1.0" encoding="utf-8"?>
<sst xmlns="http://schemas.openxmlformats.org/spreadsheetml/2006/main" count="69" uniqueCount="67">
  <si>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</si>
  <si>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</si>
  <si>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</si>
  <si>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</si>
  <si>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</si>
  <si>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</si>
  <si>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</si>
  <si>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</si>
  <si>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</si>
  <si>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</si>
  <si>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</si>
  <si>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</si>
  <si>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</si>
  <si>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</si>
  <si>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</si>
  <si>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</si>
  <si>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</si>
  <si>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</si>
  <si>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</si>
  <si>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</si>
  <si>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</si>
  <si>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</si>
  <si>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</si>
  <si>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</si>
  <si>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</si>
  <si>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</si>
  <si>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</si>
  <si>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</si>
  <si>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</si>
  <si>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</si>
  <si>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</si>
  <si>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</si>
  <si>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</si>
  <si>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</si>
  <si>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</si>
  <si>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</si>
  <si>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</si>
  <si>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</si>
  <si>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</si>
  <si>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</si>
  <si>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</si>
  <si>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</si>
  <si>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</si>
  <si>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СОБСТВЕННЫЕ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</si>
  <si>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</si>
  <si>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</si>
  <si>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</si>
  <si>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</si>
  <si>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</si>
  <si>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</si>
  <si>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прчие доходы от компенсаци и затрат государ.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</si>
  <si>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</si>
  <si>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</si>
  <si>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</si>
  <si>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</si>
  <si>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</si>
  <si>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</si>
  <si>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</si>
  <si>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</si>
  <si>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на 01.03.16 г.</t>
  </si>
  <si>
    <t>план 2016</t>
  </si>
  <si>
    <t>факт  на 1.03.16</t>
  </si>
  <si>
    <t>факт на 01.03.15</t>
  </si>
  <si>
    <t>Земельный налог  с организаций</t>
  </si>
  <si>
    <t>Земельный налог  с физических лиц</t>
  </si>
  <si>
    <t>факт.           отклонение от 2015</t>
  </si>
  <si>
    <t>исполнение 2016,      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</si>
</sst>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EEF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3" borderId="2" xfId="0" applyNumberFormat="1" applyFont="1" applyFill="1" applyBorder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6" borderId="4" xfId="0" applyNumberFormat="1" applyFont="1" applyFill="1" applyBorder="1"/>
    <xf numFmtId="164" fontId="5" fillId="6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 vertical="justify"/>
    </xf>
    <xf numFmtId="0" fontId="5" fillId="0" borderId="11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top" wrapText="1"/>
    </xf>
    <xf numFmtId="49" fontId="1" fillId="4" borderId="2" xfId="0" applyNumberFormat="1" applyFont="1" applyFill="1" applyBorder="1" applyAlignment="1">
      <alignment vertical="top"/>
    </xf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2" xfId="0" applyBorder="1" applyAlignment="1">
      <alignment wrapText="1"/>
    </xf>
    <xf numFmtId="49" fontId="0" fillId="0" borderId="12" xfId="0" applyNumberFormat="1" applyBorder="1"/>
    <xf numFmtId="164" fontId="5" fillId="6" borderId="13" xfId="0" applyNumberFormat="1" applyFont="1" applyFill="1" applyBorder="1"/>
    <xf numFmtId="164" fontId="5" fillId="6" borderId="14" xfId="0" applyNumberFormat="1" applyFont="1" applyFill="1" applyBorder="1" applyAlignment="1">
      <alignment horizontal="center"/>
    </xf>
    <xf numFmtId="0" fontId="7" fillId="7" borderId="2" xfId="0" applyFont="1" applyFill="1" applyBorder="1" applyAlignment="1">
      <alignment wrapText="1"/>
    </xf>
    <xf numFmtId="49" fontId="0" fillId="7" borderId="2" xfId="0" applyNumberForma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49" fontId="0" fillId="2" borderId="6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 vertical="justify"/>
    </xf>
    <xf numFmtId="0" fontId="0" fillId="0" borderId="16" xfId="0" applyBorder="1" applyAlignment="1">
      <alignment horizontal="center"/>
    </xf>
    <xf numFmtId="164" fontId="5" fillId="4" borderId="17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/>
    <xf numFmtId="49" fontId="0" fillId="3" borderId="2" xfId="0" applyNumberFormat="1" applyFill="1" applyBorder="1"/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1" fillId="0" borderId="19" xfId="0" applyFont="1" applyBorder="1" applyAlignment="1">
      <alignment horizontal="center" vertical="justify"/>
    </xf>
    <xf numFmtId="165" fontId="9" fillId="4" borderId="20" xfId="0" applyNumberFormat="1" applyFont="1" applyFill="1" applyBorder="1" applyAlignment="1">
      <alignment vertical="top"/>
    </xf>
    <xf numFmtId="165" fontId="9" fillId="2" borderId="20" xfId="0" applyNumberFormat="1" applyFont="1" applyFill="1" applyBorder="1"/>
    <xf numFmtId="165" fontId="9" fillId="3" borderId="20" xfId="0" applyNumberFormat="1" applyFont="1" applyFill="1" applyBorder="1"/>
    <xf numFmtId="165" fontId="9" fillId="5" borderId="20" xfId="0" applyNumberFormat="1" applyFont="1" applyFill="1" applyBorder="1"/>
    <xf numFmtId="165" fontId="9" fillId="0" borderId="20" xfId="0" applyNumberFormat="1" applyFont="1" applyBorder="1"/>
    <xf numFmtId="165" fontId="9" fillId="0" borderId="21" xfId="0" applyNumberFormat="1" applyFont="1" applyBorder="1"/>
    <xf numFmtId="165" fontId="9" fillId="7" borderId="20" xfId="0" applyNumberFormat="1" applyFont="1" applyFill="1" applyBorder="1"/>
    <xf numFmtId="165" fontId="9" fillId="2" borderId="7" xfId="0" applyNumberFormat="1" applyFont="1" applyFill="1" applyBorder="1"/>
    <xf numFmtId="0" fontId="0" fillId="8" borderId="16" xfId="0" applyFont="1" applyFill="1" applyBorder="1" applyAlignment="1">
      <alignment horizontal="center"/>
    </xf>
    <xf numFmtId="165" fontId="9" fillId="4" borderId="22" xfId="0" applyNumberFormat="1" applyFont="1" applyFill="1" applyBorder="1" applyAlignment="1">
      <alignment vertical="top"/>
    </xf>
    <xf numFmtId="165" fontId="9" fillId="2" borderId="22" xfId="0" applyNumberFormat="1" applyFont="1" applyFill="1" applyBorder="1"/>
    <xf numFmtId="165" fontId="9" fillId="3" borderId="22" xfId="0" applyNumberFormat="1" applyFont="1" applyFill="1" applyBorder="1"/>
    <xf numFmtId="165" fontId="9" fillId="5" borderId="22" xfId="0" applyNumberFormat="1" applyFont="1" applyFill="1" applyBorder="1"/>
    <xf numFmtId="165" fontId="9" fillId="0" borderId="22" xfId="0" applyNumberFormat="1" applyFont="1" applyBorder="1"/>
    <xf numFmtId="165" fontId="9" fillId="0" borderId="23" xfId="0" applyNumberFormat="1" applyFont="1" applyBorder="1"/>
    <xf numFmtId="165" fontId="9" fillId="7" borderId="22" xfId="0" applyNumberFormat="1" applyFont="1" applyFill="1" applyBorder="1"/>
    <xf numFmtId="165" fontId="9" fillId="2" borderId="24" xfId="0" applyNumberFormat="1" applyFont="1" applyFill="1" applyBorder="1"/>
    <xf numFmtId="165" fontId="9" fillId="3" borderId="6" xfId="0" applyNumberFormat="1" applyFont="1" applyFill="1" applyBorder="1"/>
    <xf numFmtId="165" fontId="9" fillId="4" borderId="26" xfId="0" applyNumberFormat="1" applyFont="1" applyFill="1" applyBorder="1" applyAlignment="1">
      <alignment vertical="top"/>
    </xf>
    <xf numFmtId="165" fontId="9" fillId="2" borderId="26" xfId="0" applyNumberFormat="1" applyFont="1" applyFill="1" applyBorder="1"/>
    <xf numFmtId="165" fontId="9" fillId="3" borderId="26" xfId="0" applyNumberFormat="1" applyFont="1" applyFill="1" applyBorder="1"/>
    <xf numFmtId="165" fontId="9" fillId="5" borderId="26" xfId="0" applyNumberFormat="1" applyFont="1" applyFill="1" applyBorder="1"/>
    <xf numFmtId="165" fontId="9" fillId="0" borderId="26" xfId="0" applyNumberFormat="1" applyFont="1" applyBorder="1"/>
    <xf numFmtId="165" fontId="9" fillId="0" borderId="27" xfId="0" applyNumberFormat="1" applyFont="1" applyBorder="1"/>
    <xf numFmtId="165" fontId="9" fillId="7" borderId="26" xfId="0" applyNumberFormat="1" applyFont="1" applyFill="1" applyBorder="1"/>
    <xf numFmtId="165" fontId="9" fillId="2" borderId="25" xfId="0" applyNumberFormat="1" applyFont="1" applyFill="1" applyBorder="1"/>
    <xf numFmtId="165" fontId="9" fillId="3" borderId="1" xfId="0" applyNumberFormat="1" applyFont="1" applyFill="1" applyBorder="1"/>
    <xf numFmtId="0" fontId="11" fillId="0" borderId="18" xfId="0" applyFont="1" applyBorder="1" applyAlignment="1">
      <alignment horizontal="center" vertical="justify"/>
    </xf>
    <xf numFmtId="0" fontId="11" fillId="9" borderId="15" xfId="0" applyFont="1" applyFill="1" applyBorder="1" applyAlignment="1">
      <alignment vertical="justify"/>
    </xf>
    <xf numFmtId="0" fontId="6" fillId="9" borderId="0" xfId="0" applyFont="1" applyFill="1" applyAlignment="1"/>
    <xf numFmtId="0" fontId="8" fillId="10" borderId="7" xfId="0" applyFont="1" applyFill="1" applyBorder="1" applyAlignment="1">
      <alignment horizontal="center"/>
    </xf>
    <xf numFmtId="0" fontId="8" fillId="10" borderId="25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BEEE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="95" zoomScaleSheetLayoutView="95" workbookViewId="0">
      <pane xSplit="1" topLeftCell="B1" activePane="topRight" state="frozen"/>
      <selection pane="topRight" activeCell="E44" sqref="E44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86" t="s">
        <v>52</v>
      </c>
      <c r="B1" s="85"/>
      <c r="C1" s="12"/>
      <c r="D1" s="14"/>
      <c r="E1" s="81"/>
    </row>
    <row r="2" spans="1:8" ht="15" customHeight="1">
      <c r="A2" s="11" t="s">
        <v>45</v>
      </c>
      <c r="B2" s="11"/>
      <c r="C2" s="11"/>
      <c r="D2" s="11"/>
      <c r="E2" s="11"/>
      <c r="H2" s="15" t="s">
        <v>47</v>
      </c>
    </row>
    <row r="3" spans="1:8" ht="17.25" customHeight="1" thickBot="1">
      <c r="A3" s="84" t="s">
        <v>59</v>
      </c>
      <c r="B3" s="85"/>
      <c r="C3" s="87"/>
      <c r="D3" s="88"/>
      <c r="E3" s="88"/>
      <c r="F3" s="88"/>
      <c r="G3" s="88"/>
      <c r="H3" s="88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51" t="s">
        <v>60</v>
      </c>
      <c r="D8" s="79" t="s">
        <v>61</v>
      </c>
      <c r="E8" s="80" t="s">
        <v>62</v>
      </c>
      <c r="F8" s="20" t="s">
        <v>65</v>
      </c>
      <c r="G8" s="42" t="s">
        <v>53</v>
      </c>
      <c r="H8" s="21" t="s">
        <v>66</v>
      </c>
    </row>
    <row r="9" spans="1:8" s="3" customFormat="1" ht="13.5" thickBot="1">
      <c r="A9" s="2">
        <v>1</v>
      </c>
      <c r="B9" s="2">
        <v>2</v>
      </c>
      <c r="C9" s="82">
        <v>3</v>
      </c>
      <c r="D9" s="83">
        <v>4</v>
      </c>
      <c r="E9" s="60">
        <v>5</v>
      </c>
      <c r="F9" s="18">
        <v>6</v>
      </c>
      <c r="G9" s="43">
        <v>7</v>
      </c>
      <c r="H9" s="19">
        <v>8</v>
      </c>
    </row>
    <row r="10" spans="1:8" ht="24.75" customHeight="1">
      <c r="A10" s="26" t="s">
        <v>43</v>
      </c>
      <c r="B10" s="27" t="s">
        <v>7</v>
      </c>
      <c r="C10" s="52">
        <f>C11+C30+C29</f>
        <v>76575</v>
      </c>
      <c r="D10" s="70">
        <f>D11+D30+D29</f>
        <v>7648</v>
      </c>
      <c r="E10" s="61">
        <f>E11+E30+E29</f>
        <v>8514.9000000000015</v>
      </c>
      <c r="F10" s="28">
        <f>D10-E10</f>
        <v>-866.90000000000146</v>
      </c>
      <c r="G10" s="44">
        <f>D10/E10*100</f>
        <v>89.819023124170556</v>
      </c>
      <c r="H10" s="29">
        <f>D10/C10*100</f>
        <v>9.987593862226575</v>
      </c>
    </row>
    <row r="11" spans="1:8" ht="20.25" customHeight="1">
      <c r="A11" s="22" t="s">
        <v>44</v>
      </c>
      <c r="B11" s="23" t="s">
        <v>7</v>
      </c>
      <c r="C11" s="53">
        <f>C12+C13+C22+C17</f>
        <v>50376</v>
      </c>
      <c r="D11" s="71">
        <f>D12+D13+D22+D17</f>
        <v>4858.5</v>
      </c>
      <c r="E11" s="62">
        <f>E12+E13+E22+E17</f>
        <v>4977.1000000000004</v>
      </c>
      <c r="F11" s="24">
        <f t="shared" ref="F11:F43" si="0">D11-E11</f>
        <v>-118.60000000000036</v>
      </c>
      <c r="G11" s="44">
        <f>D11/E11*100</f>
        <v>97.617086255048108</v>
      </c>
      <c r="H11" s="25">
        <f t="shared" ref="H11:H43" si="1">D11/C11*100</f>
        <v>9.644473558837543</v>
      </c>
    </row>
    <row r="12" spans="1:8" ht="18.75" customHeight="1">
      <c r="A12" s="50" t="s">
        <v>54</v>
      </c>
      <c r="B12" s="47" t="s">
        <v>8</v>
      </c>
      <c r="C12" s="54">
        <v>30231</v>
      </c>
      <c r="D12" s="72">
        <v>3479</v>
      </c>
      <c r="E12" s="63">
        <v>3276.6</v>
      </c>
      <c r="F12" s="16">
        <f t="shared" si="0"/>
        <v>202.40000000000009</v>
      </c>
      <c r="G12" s="44">
        <f>D12/E12*100</f>
        <v>106.17713483488981</v>
      </c>
      <c r="H12" s="17">
        <f t="shared" si="1"/>
        <v>11.508054645893289</v>
      </c>
    </row>
    <row r="13" spans="1:8" ht="12.75">
      <c r="A13" s="45" t="s">
        <v>11</v>
      </c>
      <c r="B13" s="46" t="s">
        <v>12</v>
      </c>
      <c r="C13" s="54">
        <f>C14+C15+C16</f>
        <v>7414</v>
      </c>
      <c r="D13" s="72">
        <f>D14+D15+D16</f>
        <v>560.79999999999995</v>
      </c>
      <c r="E13" s="63">
        <f>E14+E15+E16</f>
        <v>843.09999999999991</v>
      </c>
      <c r="F13" s="16">
        <f t="shared" si="0"/>
        <v>-282.29999999999995</v>
      </c>
      <c r="G13" s="44">
        <f t="shared" ref="G13:G20" si="2">D13/E13*100</f>
        <v>66.516427470051013</v>
      </c>
      <c r="H13" s="17">
        <f t="shared" si="1"/>
        <v>7.5640679794982457</v>
      </c>
    </row>
    <row r="14" spans="1:8" s="9" customFormat="1" ht="33.75">
      <c r="A14" s="4" t="s">
        <v>55</v>
      </c>
      <c r="B14" s="5" t="s">
        <v>13</v>
      </c>
      <c r="C14" s="55">
        <v>2083</v>
      </c>
      <c r="D14" s="73">
        <v>42</v>
      </c>
      <c r="E14" s="64">
        <v>64.3</v>
      </c>
      <c r="F14" s="16">
        <f t="shared" si="0"/>
        <v>-22.299999999999997</v>
      </c>
      <c r="G14" s="44">
        <f t="shared" si="2"/>
        <v>65.318818040435474</v>
      </c>
      <c r="H14" s="17">
        <f t="shared" si="1"/>
        <v>2.0163226116178588</v>
      </c>
    </row>
    <row r="15" spans="1:8" s="9" customFormat="1" ht="22.5">
      <c r="A15" s="4" t="s">
        <v>56</v>
      </c>
      <c r="B15" s="5" t="s">
        <v>38</v>
      </c>
      <c r="C15" s="55">
        <v>4196</v>
      </c>
      <c r="D15" s="73">
        <v>296.60000000000002</v>
      </c>
      <c r="E15" s="64">
        <v>762.8</v>
      </c>
      <c r="F15" s="16">
        <f t="shared" si="0"/>
        <v>-466.19999999999993</v>
      </c>
      <c r="G15" s="44">
        <f t="shared" si="2"/>
        <v>38.883062401678032</v>
      </c>
      <c r="H15" s="17">
        <f t="shared" si="1"/>
        <v>7.0686367969494759</v>
      </c>
    </row>
    <row r="16" spans="1:8" s="9" customFormat="1" ht="12.75">
      <c r="A16" s="7" t="s">
        <v>14</v>
      </c>
      <c r="B16" s="5" t="s">
        <v>15</v>
      </c>
      <c r="C16" s="55">
        <v>1135</v>
      </c>
      <c r="D16" s="73">
        <v>222.2</v>
      </c>
      <c r="E16" s="64">
        <v>16</v>
      </c>
      <c r="F16" s="16">
        <f t="shared" si="0"/>
        <v>206.2</v>
      </c>
      <c r="G16" s="44">
        <f t="shared" si="2"/>
        <v>1388.75</v>
      </c>
      <c r="H16" s="17">
        <f t="shared" si="1"/>
        <v>19.577092511013213</v>
      </c>
    </row>
    <row r="17" spans="1:8" ht="16.5" customHeight="1">
      <c r="A17" s="45" t="s">
        <v>16</v>
      </c>
      <c r="B17" s="46" t="s">
        <v>17</v>
      </c>
      <c r="C17" s="54">
        <f>C18+C19+C20+C21</f>
        <v>11683</v>
      </c>
      <c r="D17" s="72">
        <f>D18+D19+D20+D21</f>
        <v>741.8</v>
      </c>
      <c r="E17" s="63">
        <f>E18+E19+E20+E21</f>
        <v>713.8</v>
      </c>
      <c r="F17" s="16">
        <f t="shared" si="0"/>
        <v>28</v>
      </c>
      <c r="G17" s="44">
        <f t="shared" si="2"/>
        <v>103.92266741384142</v>
      </c>
      <c r="H17" s="17">
        <f t="shared" si="1"/>
        <v>6.3493965591029697</v>
      </c>
    </row>
    <row r="18" spans="1:8" ht="12.75">
      <c r="A18" s="4" t="s">
        <v>18</v>
      </c>
      <c r="B18" s="5" t="s">
        <v>19</v>
      </c>
      <c r="C18" s="56">
        <v>663</v>
      </c>
      <c r="D18" s="74">
        <v>33</v>
      </c>
      <c r="E18" s="65">
        <v>39.700000000000003</v>
      </c>
      <c r="F18" s="16">
        <f t="shared" si="0"/>
        <v>-6.7000000000000028</v>
      </c>
      <c r="G18" s="44">
        <f t="shared" si="2"/>
        <v>83.123425692695207</v>
      </c>
      <c r="H18" s="17">
        <f t="shared" si="1"/>
        <v>4.9773755656108598</v>
      </c>
    </row>
    <row r="19" spans="1:8" ht="12.75">
      <c r="A19" s="4" t="s">
        <v>63</v>
      </c>
      <c r="B19" s="5" t="s">
        <v>58</v>
      </c>
      <c r="C19" s="56">
        <v>3590</v>
      </c>
      <c r="D19" s="74">
        <v>431.8</v>
      </c>
      <c r="E19" s="65">
        <v>353.7</v>
      </c>
      <c r="F19" s="16">
        <f t="shared" si="0"/>
        <v>78.100000000000023</v>
      </c>
      <c r="G19" s="44">
        <f t="shared" si="2"/>
        <v>122.08085948543965</v>
      </c>
      <c r="H19" s="17">
        <f t="shared" si="1"/>
        <v>12.027855153203342</v>
      </c>
    </row>
    <row r="20" spans="1:8" ht="12.75">
      <c r="A20" s="4" t="s">
        <v>64</v>
      </c>
      <c r="B20" s="5" t="s">
        <v>57</v>
      </c>
      <c r="C20" s="56">
        <v>7430</v>
      </c>
      <c r="D20" s="74">
        <v>277</v>
      </c>
      <c r="E20" s="65">
        <v>320.39999999999998</v>
      </c>
      <c r="F20" s="16">
        <f t="shared" si="0"/>
        <v>-43.399999999999977</v>
      </c>
      <c r="G20" s="44">
        <f t="shared" si="2"/>
        <v>86.454431960049945</v>
      </c>
      <c r="H20" s="17">
        <f t="shared" si="1"/>
        <v>3.7281292059219382</v>
      </c>
    </row>
    <row r="21" spans="1:8" ht="12.75">
      <c r="A21" s="4"/>
      <c r="C21" s="56"/>
      <c r="D21" s="74"/>
      <c r="E21" s="65"/>
      <c r="F21" s="16">
        <f t="shared" si="0"/>
        <v>0</v>
      </c>
      <c r="G21" s="44" t="e">
        <f t="shared" ref="G21:G43" si="3">D21/E21*100</f>
        <v>#DIV/0!</v>
      </c>
      <c r="H21" s="17" t="e">
        <f t="shared" si="1"/>
        <v>#DIV/0!</v>
      </c>
    </row>
    <row r="22" spans="1:8" ht="22.5" customHeight="1">
      <c r="A22" s="45" t="s">
        <v>20</v>
      </c>
      <c r="B22" s="46" t="s">
        <v>21</v>
      </c>
      <c r="C22" s="54">
        <v>1048</v>
      </c>
      <c r="D22" s="72">
        <v>76.900000000000006</v>
      </c>
      <c r="E22" s="63">
        <v>143.6</v>
      </c>
      <c r="F22" s="16">
        <f t="shared" si="0"/>
        <v>-66.699999999999989</v>
      </c>
      <c r="G22" s="44">
        <f t="shared" si="3"/>
        <v>53.551532033426184</v>
      </c>
      <c r="H22" s="17">
        <f t="shared" si="1"/>
        <v>7.3377862595419856</v>
      </c>
    </row>
    <row r="23" spans="1:8" ht="22.5">
      <c r="A23" s="45" t="s">
        <v>22</v>
      </c>
      <c r="B23" s="46" t="s">
        <v>23</v>
      </c>
      <c r="C23" s="54">
        <v>0</v>
      </c>
      <c r="D23" s="72">
        <v>0</v>
      </c>
      <c r="E23" s="63">
        <v>0</v>
      </c>
      <c r="F23" s="16">
        <f t="shared" si="0"/>
        <v>0</v>
      </c>
      <c r="G23" s="44" t="e">
        <f t="shared" si="3"/>
        <v>#DIV/0!</v>
      </c>
      <c r="H23" s="17" t="e">
        <f t="shared" si="1"/>
        <v>#DIV/0!</v>
      </c>
    </row>
    <row r="24" spans="1:8" ht="3.75" customHeight="1">
      <c r="A24" s="7" t="s">
        <v>32</v>
      </c>
      <c r="B24" s="8" t="s">
        <v>33</v>
      </c>
      <c r="C24" s="56"/>
      <c r="D24" s="74"/>
      <c r="E24" s="65"/>
      <c r="F24" s="16">
        <f t="shared" si="0"/>
        <v>0</v>
      </c>
      <c r="G24" s="44" t="e">
        <f t="shared" si="3"/>
        <v>#DIV/0!</v>
      </c>
      <c r="H24" s="17" t="e">
        <f t="shared" si="1"/>
        <v>#DIV/0!</v>
      </c>
    </row>
    <row r="25" spans="1:8" ht="3" customHeight="1">
      <c r="A25" s="7" t="s">
        <v>39</v>
      </c>
      <c r="B25" s="8"/>
      <c r="C25" s="56"/>
      <c r="D25" s="74"/>
      <c r="E25" s="65"/>
      <c r="F25" s="16">
        <f t="shared" si="0"/>
        <v>0</v>
      </c>
      <c r="G25" s="44" t="e">
        <f t="shared" si="3"/>
        <v>#DIV/0!</v>
      </c>
      <c r="H25" s="17" t="e">
        <f t="shared" si="1"/>
        <v>#DIV/0!</v>
      </c>
    </row>
    <row r="26" spans="1:8" ht="4.5" customHeight="1">
      <c r="A26" s="7" t="s">
        <v>34</v>
      </c>
      <c r="B26" s="8"/>
      <c r="C26" s="56"/>
      <c r="D26" s="74"/>
      <c r="E26" s="65"/>
      <c r="F26" s="16">
        <f t="shared" si="0"/>
        <v>0</v>
      </c>
      <c r="G26" s="44" t="e">
        <f t="shared" si="3"/>
        <v>#DIV/0!</v>
      </c>
      <c r="H26" s="17" t="e">
        <f t="shared" si="1"/>
        <v>#DIV/0!</v>
      </c>
    </row>
    <row r="27" spans="1:8" ht="2.25" customHeight="1">
      <c r="A27" s="4" t="s">
        <v>34</v>
      </c>
      <c r="B27" s="5"/>
      <c r="C27" s="56"/>
      <c r="D27" s="74"/>
      <c r="E27" s="65"/>
      <c r="F27" s="16">
        <f t="shared" si="0"/>
        <v>0</v>
      </c>
      <c r="G27" s="44" t="e">
        <f t="shared" si="3"/>
        <v>#DIV/0!</v>
      </c>
      <c r="H27" s="17" t="e">
        <f t="shared" si="1"/>
        <v>#DIV/0!</v>
      </c>
    </row>
    <row r="28" spans="1:8" ht="3.75" customHeight="1">
      <c r="A28" s="30" t="s">
        <v>31</v>
      </c>
      <c r="B28" s="31"/>
      <c r="C28" s="57"/>
      <c r="D28" s="75"/>
      <c r="E28" s="66"/>
      <c r="F28" s="32">
        <f t="shared" si="0"/>
        <v>0</v>
      </c>
      <c r="G28" s="44" t="e">
        <f t="shared" si="3"/>
        <v>#DIV/0!</v>
      </c>
      <c r="H28" s="33" t="e">
        <f t="shared" si="1"/>
        <v>#DIV/0!</v>
      </c>
    </row>
    <row r="29" spans="1:8" ht="27.75" customHeight="1">
      <c r="A29" s="34" t="s">
        <v>48</v>
      </c>
      <c r="B29" s="35" t="s">
        <v>49</v>
      </c>
      <c r="C29" s="58">
        <v>7230</v>
      </c>
      <c r="D29" s="76">
        <v>558</v>
      </c>
      <c r="E29" s="67">
        <v>857.7</v>
      </c>
      <c r="F29" s="36">
        <f t="shared" ref="F29" si="4">D29-E29</f>
        <v>-299.70000000000005</v>
      </c>
      <c r="G29" s="44">
        <f t="shared" si="3"/>
        <v>65.057712486883517</v>
      </c>
      <c r="H29" s="37"/>
    </row>
    <row r="30" spans="1:8" ht="18">
      <c r="A30" s="38" t="s">
        <v>42</v>
      </c>
      <c r="B30" s="39"/>
      <c r="C30" s="59">
        <f>C31+C37+C39+C41+C42+C43+C40</f>
        <v>18969</v>
      </c>
      <c r="D30" s="77">
        <f>D31+D37+D39+D41+D42+D43+D38+D40</f>
        <v>2231.4999999999995</v>
      </c>
      <c r="E30" s="68">
        <f>E31+E37+E39+E41+E42+E43+E38+E40</f>
        <v>2680.1000000000004</v>
      </c>
      <c r="F30" s="40">
        <f t="shared" si="0"/>
        <v>-448.60000000000082</v>
      </c>
      <c r="G30" s="44">
        <f t="shared" si="3"/>
        <v>83.261818588858588</v>
      </c>
      <c r="H30" s="41">
        <f t="shared" si="1"/>
        <v>11.763930623649109</v>
      </c>
    </row>
    <row r="31" spans="1:8" ht="33.75">
      <c r="A31" s="45" t="s">
        <v>2</v>
      </c>
      <c r="B31" s="46" t="s">
        <v>3</v>
      </c>
      <c r="C31" s="54">
        <f>C32+C33+C34+C35+C36</f>
        <v>7578</v>
      </c>
      <c r="D31" s="72">
        <f>D32+D33+D34+D35+D36</f>
        <v>965.40000000000009</v>
      </c>
      <c r="E31" s="63">
        <f>E32+E33+E34+E35+E36</f>
        <v>1249.5</v>
      </c>
      <c r="F31" s="16">
        <f t="shared" si="0"/>
        <v>-284.09999999999991</v>
      </c>
      <c r="G31" s="44">
        <f t="shared" si="3"/>
        <v>77.262905162064826</v>
      </c>
      <c r="H31" s="17">
        <f t="shared" si="1"/>
        <v>12.73950910530483</v>
      </c>
    </row>
    <row r="32" spans="1:8" ht="22.5">
      <c r="A32" s="7" t="s">
        <v>30</v>
      </c>
      <c r="B32" s="8" t="s">
        <v>29</v>
      </c>
      <c r="C32" s="56"/>
      <c r="D32" s="74"/>
      <c r="E32" s="65"/>
      <c r="F32" s="16">
        <f t="shared" si="0"/>
        <v>0</v>
      </c>
      <c r="G32" s="44" t="e">
        <f t="shared" si="3"/>
        <v>#DIV/0!</v>
      </c>
      <c r="H32" s="17" t="e">
        <f t="shared" si="1"/>
        <v>#DIV/0!</v>
      </c>
    </row>
    <row r="33" spans="1:8" ht="45">
      <c r="A33" s="4" t="s">
        <v>4</v>
      </c>
      <c r="B33" s="5" t="s">
        <v>46</v>
      </c>
      <c r="C33" s="56">
        <v>6179</v>
      </c>
      <c r="D33" s="74">
        <v>891.2</v>
      </c>
      <c r="E33" s="65">
        <v>1156.4000000000001</v>
      </c>
      <c r="F33" s="16">
        <f t="shared" si="0"/>
        <v>-265.20000000000005</v>
      </c>
      <c r="G33" s="44">
        <f t="shared" si="3"/>
        <v>77.066758906952614</v>
      </c>
      <c r="H33" s="17">
        <f t="shared" si="1"/>
        <v>14.423045800291309</v>
      </c>
    </row>
    <row r="34" spans="1:8" ht="10.5" customHeight="1">
      <c r="A34" s="4"/>
      <c r="B34" s="5" t="s">
        <v>37</v>
      </c>
      <c r="C34" s="56"/>
      <c r="D34" s="74"/>
      <c r="E34" s="65"/>
      <c r="F34" s="16">
        <f t="shared" si="0"/>
        <v>0</v>
      </c>
      <c r="G34" s="44" t="e">
        <f t="shared" si="3"/>
        <v>#DIV/0!</v>
      </c>
      <c r="H34" s="17" t="e">
        <f t="shared" si="1"/>
        <v>#DIV/0!</v>
      </c>
    </row>
    <row r="35" spans="1:8" ht="11.25" customHeight="1">
      <c r="A35" s="4" t="s">
        <v>35</v>
      </c>
      <c r="B35" s="5" t="s">
        <v>36</v>
      </c>
      <c r="C35" s="56"/>
      <c r="D35" s="74"/>
      <c r="E35" s="65"/>
      <c r="F35" s="16">
        <f t="shared" si="0"/>
        <v>0</v>
      </c>
      <c r="G35" s="44" t="e">
        <f t="shared" si="3"/>
        <v>#DIV/0!</v>
      </c>
      <c r="H35" s="17" t="e">
        <f t="shared" si="1"/>
        <v>#DIV/0!</v>
      </c>
    </row>
    <row r="36" spans="1:8" ht="33.75">
      <c r="A36" s="4" t="s">
        <v>24</v>
      </c>
      <c r="B36" s="5" t="s">
        <v>51</v>
      </c>
      <c r="C36" s="56">
        <v>1399</v>
      </c>
      <c r="D36" s="74">
        <v>74.2</v>
      </c>
      <c r="E36" s="65">
        <v>93.1</v>
      </c>
      <c r="F36" s="16">
        <f t="shared" si="0"/>
        <v>-18.899999999999991</v>
      </c>
      <c r="G36" s="44">
        <f t="shared" si="3"/>
        <v>79.699248120300751</v>
      </c>
      <c r="H36" s="17">
        <f t="shared" si="1"/>
        <v>5.3037884203002141</v>
      </c>
    </row>
    <row r="37" spans="1:8" ht="12.75">
      <c r="A37" s="45" t="s">
        <v>25</v>
      </c>
      <c r="B37" s="46" t="s">
        <v>26</v>
      </c>
      <c r="C37" s="54">
        <v>136</v>
      </c>
      <c r="D37" s="72">
        <v>34.6</v>
      </c>
      <c r="E37" s="63">
        <v>64.400000000000006</v>
      </c>
      <c r="F37" s="16">
        <f t="shared" si="0"/>
        <v>-29.800000000000004</v>
      </c>
      <c r="G37" s="44">
        <f t="shared" si="3"/>
        <v>53.726708074534159</v>
      </c>
      <c r="H37" s="17">
        <f t="shared" si="1"/>
        <v>25.441176470588232</v>
      </c>
    </row>
    <row r="38" spans="1:8" ht="12.75">
      <c r="A38" s="45"/>
      <c r="B38" s="47"/>
      <c r="C38" s="54"/>
      <c r="D38" s="72"/>
      <c r="E38" s="63"/>
      <c r="F38" s="16">
        <f t="shared" si="0"/>
        <v>0</v>
      </c>
      <c r="G38" s="44" t="e">
        <f t="shared" si="3"/>
        <v>#DIV/0!</v>
      </c>
      <c r="H38" s="17" t="e">
        <f t="shared" si="1"/>
        <v>#DIV/0!</v>
      </c>
    </row>
    <row r="39" spans="1:8" ht="12.75">
      <c r="A39" s="48" t="s">
        <v>40</v>
      </c>
      <c r="B39" s="46" t="s">
        <v>41</v>
      </c>
      <c r="C39" s="54">
        <v>7097</v>
      </c>
      <c r="D39" s="72">
        <v>1178.5999999999999</v>
      </c>
      <c r="E39" s="63">
        <v>1163.7</v>
      </c>
      <c r="F39" s="16">
        <f t="shared" si="0"/>
        <v>14.899999999999864</v>
      </c>
      <c r="G39" s="44">
        <f t="shared" si="3"/>
        <v>101.28039872819454</v>
      </c>
      <c r="H39" s="17">
        <f t="shared" si="1"/>
        <v>16.607017049457514</v>
      </c>
    </row>
    <row r="40" spans="1:8" ht="12.75">
      <c r="A40" s="48" t="s">
        <v>50</v>
      </c>
      <c r="B40" s="46"/>
      <c r="C40" s="54">
        <v>124</v>
      </c>
      <c r="D40" s="72">
        <v>7.6</v>
      </c>
      <c r="E40" s="63">
        <v>30.9</v>
      </c>
      <c r="F40" s="16">
        <f t="shared" si="0"/>
        <v>-23.299999999999997</v>
      </c>
      <c r="G40" s="44">
        <f t="shared" si="3"/>
        <v>24.595469255663431</v>
      </c>
      <c r="H40" s="17">
        <f t="shared" si="1"/>
        <v>6.129032258064516</v>
      </c>
    </row>
    <row r="41" spans="1:8" ht="24">
      <c r="A41" s="49" t="s">
        <v>27</v>
      </c>
      <c r="B41" s="46" t="s">
        <v>28</v>
      </c>
      <c r="C41" s="54">
        <v>3200</v>
      </c>
      <c r="D41" s="72">
        <v>13.1</v>
      </c>
      <c r="E41" s="63">
        <v>2.1</v>
      </c>
      <c r="F41" s="16">
        <f t="shared" si="0"/>
        <v>11</v>
      </c>
      <c r="G41" s="44">
        <f t="shared" si="3"/>
        <v>623.80952380952374</v>
      </c>
      <c r="H41" s="17">
        <f t="shared" si="1"/>
        <v>0.40937500000000004</v>
      </c>
    </row>
    <row r="42" spans="1:8" ht="13.5" thickBot="1">
      <c r="A42" s="45" t="s">
        <v>0</v>
      </c>
      <c r="B42" s="46" t="s">
        <v>1</v>
      </c>
      <c r="C42" s="54">
        <v>834</v>
      </c>
      <c r="D42" s="78">
        <v>30.6</v>
      </c>
      <c r="E42" s="63">
        <v>168.2</v>
      </c>
      <c r="F42" s="16">
        <f t="shared" si="0"/>
        <v>-137.6</v>
      </c>
      <c r="G42" s="44">
        <f t="shared" si="3"/>
        <v>18.192627824019027</v>
      </c>
      <c r="H42" s="17">
        <f t="shared" si="1"/>
        <v>3.6690647482014391</v>
      </c>
    </row>
    <row r="43" spans="1:8" ht="12.75">
      <c r="A43" s="45" t="s">
        <v>9</v>
      </c>
      <c r="B43" s="46" t="s">
        <v>10</v>
      </c>
      <c r="C43" s="13">
        <v>0</v>
      </c>
      <c r="D43" s="69">
        <v>1.6</v>
      </c>
      <c r="E43" s="13">
        <v>1.3</v>
      </c>
      <c r="F43" s="16">
        <f t="shared" si="0"/>
        <v>0.30000000000000004</v>
      </c>
      <c r="G43" s="44">
        <f t="shared" si="3"/>
        <v>123.07692307692308</v>
      </c>
      <c r="H43" s="17" t="e">
        <f t="shared" si="1"/>
        <v>#DIV/0!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2013-2014</vt:lpstr>
      <vt:lpstr>'2013-2014'!Область_печати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2016-03-10T09:54:57Z</cp:lastPrinted>
  <dcterms:created xsi:type="dcterms:W3CDTF">2005-06-06T04:55:52Z</dcterms:created>
  <dcterms:modified xsi:type="dcterms:W3CDTF">2016-03-10T10:50:18Z</dcterms:modified>
</cp:coreProperties>
</file>