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'2013-2014'!$A$1:$H$44</definedName>
  </definedNames>
  <calcPr calcId="124519"/>
</workbook>
</file>

<file path=xl/calcChain.xml><?xml version="1.0" encoding="utf-8"?>
<calcChain xmlns="http://schemas.openxmlformats.org/spreadsheetml/2006/main">
  <c r="F41" i="3"/>
  <c r="G41"/>
  <c r="H41"/>
  <c r="E13"/>
  <c r="E31"/>
  <c r="E30" s="1"/>
  <c r="H29"/>
  <c r="D13"/>
  <c r="C31"/>
  <c r="C30" s="1"/>
  <c r="G14"/>
  <c r="G15"/>
  <c r="G16"/>
  <c r="G18"/>
  <c r="G19"/>
  <c r="G20"/>
  <c r="G12"/>
  <c r="H40"/>
  <c r="D31"/>
  <c r="D30" s="1"/>
  <c r="D17"/>
  <c r="G21"/>
  <c r="G23"/>
  <c r="G24"/>
  <c r="G25"/>
  <c r="G26"/>
  <c r="G27"/>
  <c r="G28"/>
  <c r="G29"/>
  <c r="G32"/>
  <c r="G33"/>
  <c r="G34"/>
  <c r="G35"/>
  <c r="G36"/>
  <c r="G38"/>
  <c r="G39"/>
  <c r="G40"/>
  <c r="G43"/>
  <c r="G44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3"/>
  <c r="F44"/>
  <c r="F42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3"/>
  <c r="H44"/>
  <c r="F22"/>
  <c r="E17"/>
  <c r="C17"/>
  <c r="H37"/>
  <c r="C13"/>
  <c r="F37"/>
  <c r="G37"/>
  <c r="G22"/>
  <c r="G42"/>
  <c r="H42"/>
  <c r="F14"/>
  <c r="H22"/>
  <c r="H14"/>
  <c r="C11" l="1"/>
  <c r="C10" s="1"/>
  <c r="H17"/>
  <c r="G13"/>
  <c r="H13"/>
  <c r="F13"/>
  <c r="E11"/>
  <c r="D11"/>
  <c r="D10" s="1"/>
  <c r="H10" s="1"/>
  <c r="G31"/>
  <c r="F17"/>
  <c r="H31"/>
  <c r="F31"/>
  <c r="G17"/>
  <c r="H11" l="1"/>
  <c r="F11"/>
  <c r="G11"/>
  <c r="E10"/>
  <c r="F10" s="1"/>
  <c r="G30"/>
  <c r="H30"/>
  <c r="F30"/>
  <c r="G10" l="1"/>
</calcChain>
</file>

<file path=xl/sharedStrings.xml><?xml version="1.0" encoding="utf-8"?>
<sst xmlns="http://schemas.openxmlformats.org/spreadsheetml/2006/main" count="71" uniqueCount="69">
  <si>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</si>
  <si>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</si>
  <si>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</si>
  <si>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</si>
  <si>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</si>
  <si>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</si>
  <si>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</si>
  <si>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</si>
  <si>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</si>
  <si>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</si>
  <si>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</si>
  <si>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</si>
  <si>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</si>
  <si>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</si>
  <si>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</si>
  <si>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</si>
  <si>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</si>
  <si>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</si>
  <si>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</si>
  <si>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</si>
  <si>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</si>
  <si>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</si>
  <si>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</si>
  <si>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</si>
  <si>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</si>
  <si>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</si>
  <si>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</si>
  <si>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</si>
  <si>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</si>
  <si>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</si>
  <si>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</si>
  <si>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</si>
  <si>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</si>
  <si>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</si>
  <si>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</si>
  <si>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</si>
  <si>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</si>
  <si>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</si>
  <si>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</si>
  <si>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</si>
  <si>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</si>
  <si>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</si>
  <si>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</si>
  <si>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</si>
  <si>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</si>
  <si>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</si>
  <si>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</si>
  <si>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</si>
  <si>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</si>
  <si>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</si>
  <si>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</si>
  <si>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</si>
  <si>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</si>
  <si>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</si>
  <si>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</si>
  <si>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</si>
  <si>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</si>
  <si>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</si>
  <si>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</si>
  <si>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</si>
  <si>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</si>
  <si>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</si>
  <si>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</si>
  <si>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</si>
  <si>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Герасимова Т.Н.</t>
  </si>
  <si>
    <t>Доходы, поступившие в порядке возмещения расходов</t>
  </si>
  <si>
    <t>на 01.01.17 г.</t>
  </si>
  <si>
    <t>факт  на 1.01.17</t>
  </si>
  <si>
    <t>факт на 01.01.16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</si>
</sst>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topLeftCell="A3" zoomScale="95" zoomScaleSheetLayoutView="95" workbookViewId="0">
      <pane xSplit="1" topLeftCell="B1" activePane="topRight" state="frozen"/>
      <selection pane="topRight" activeCell="D30" sqref="D30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66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67</v>
      </c>
      <c r="E8" s="74" t="s">
        <v>68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76186.5</v>
      </c>
      <c r="D10" s="65">
        <f>D11+D30+D29</f>
        <v>75581.5</v>
      </c>
      <c r="E10" s="57">
        <f>E11+E30+E29</f>
        <v>75394.200000000012</v>
      </c>
      <c r="F10" s="27">
        <f>D10-E10</f>
        <v>187.29999999998836</v>
      </c>
      <c r="G10" s="42">
        <f>D10/E10*100</f>
        <v>100.24842759787886</v>
      </c>
      <c r="H10" s="28">
        <f>D10/C10*100</f>
        <v>99.205896057700514</v>
      </c>
    </row>
    <row r="11" spans="1:8" ht="20.25" customHeight="1">
      <c r="A11" s="21" t="s">
        <v>44</v>
      </c>
      <c r="B11" s="22" t="s">
        <v>7</v>
      </c>
      <c r="C11" s="50">
        <f>C12+C13+C22+C17</f>
        <v>49841.700000000004</v>
      </c>
      <c r="D11" s="66">
        <f>D12+D13+D22+D17</f>
        <v>49933.5</v>
      </c>
      <c r="E11" s="58">
        <f>E12+E13+E22+E17</f>
        <v>51647</v>
      </c>
      <c r="F11" s="23">
        <f t="shared" ref="F11:F44" si="0">D11-E11</f>
        <v>-1713.5</v>
      </c>
      <c r="G11" s="42">
        <f>D11/E11*100</f>
        <v>96.682285515131554</v>
      </c>
      <c r="H11" s="24">
        <f t="shared" ref="H11:H44" si="1">D11/C11*100</f>
        <v>100.18418312376984</v>
      </c>
    </row>
    <row r="12" spans="1:8" ht="18.75" customHeight="1">
      <c r="A12" s="47" t="s">
        <v>54</v>
      </c>
      <c r="B12" s="34" t="s">
        <v>8</v>
      </c>
      <c r="C12" s="51">
        <v>31536</v>
      </c>
      <c r="D12" s="67">
        <v>31538.5</v>
      </c>
      <c r="E12" s="59">
        <v>31549.5</v>
      </c>
      <c r="F12" s="15">
        <f t="shared" si="0"/>
        <v>-11</v>
      </c>
      <c r="G12" s="42">
        <f>D12/E12*100</f>
        <v>99.965134154265527</v>
      </c>
      <c r="H12" s="16">
        <f t="shared" si="1"/>
        <v>100.00792744799594</v>
      </c>
    </row>
    <row r="13" spans="1:8" ht="12.75">
      <c r="A13" s="43" t="s">
        <v>11</v>
      </c>
      <c r="B13" s="44" t="s">
        <v>12</v>
      </c>
      <c r="C13" s="51">
        <f>C14+C15+C16</f>
        <v>6393.8</v>
      </c>
      <c r="D13" s="67">
        <f>D14+D15+D16</f>
        <v>6422.2</v>
      </c>
      <c r="E13" s="67">
        <f>E14+E15+E16</f>
        <v>7373.7</v>
      </c>
      <c r="F13" s="15">
        <f t="shared" si="0"/>
        <v>-951.5</v>
      </c>
      <c r="G13" s="42">
        <f t="shared" ref="G13:G20" si="2">D13/E13*100</f>
        <v>87.096030486729859</v>
      </c>
      <c r="H13" s="16">
        <f t="shared" si="1"/>
        <v>100.44418029966529</v>
      </c>
    </row>
    <row r="14" spans="1:8" s="9" customFormat="1" ht="33.75">
      <c r="A14" s="4" t="s">
        <v>55</v>
      </c>
      <c r="B14" s="5" t="s">
        <v>13</v>
      </c>
      <c r="C14" s="52">
        <v>1713.5</v>
      </c>
      <c r="D14" s="68">
        <v>1721.6</v>
      </c>
      <c r="E14" s="60">
        <v>1846.1</v>
      </c>
      <c r="F14" s="15">
        <f t="shared" si="0"/>
        <v>-124.5</v>
      </c>
      <c r="G14" s="42">
        <f t="shared" si="2"/>
        <v>93.25605330155463</v>
      </c>
      <c r="H14" s="16">
        <f t="shared" si="1"/>
        <v>100.47271666180333</v>
      </c>
    </row>
    <row r="15" spans="1:8" s="9" customFormat="1" ht="22.5">
      <c r="A15" s="4" t="s">
        <v>56</v>
      </c>
      <c r="B15" s="5" t="s">
        <v>38</v>
      </c>
      <c r="C15" s="52">
        <v>3071.3</v>
      </c>
      <c r="D15" s="68">
        <v>3071.3</v>
      </c>
      <c r="E15" s="60">
        <v>4340.3</v>
      </c>
      <c r="F15" s="15">
        <f t="shared" si="0"/>
        <v>-1269</v>
      </c>
      <c r="G15" s="42">
        <f t="shared" si="2"/>
        <v>70.762389696564753</v>
      </c>
      <c r="H15" s="16">
        <f t="shared" si="1"/>
        <v>100</v>
      </c>
    </row>
    <row r="16" spans="1:8" s="9" customFormat="1" ht="12.75">
      <c r="A16" s="7" t="s">
        <v>14</v>
      </c>
      <c r="B16" s="5" t="s">
        <v>15</v>
      </c>
      <c r="C16" s="52">
        <v>1609</v>
      </c>
      <c r="D16" s="68">
        <v>1629.3</v>
      </c>
      <c r="E16" s="60">
        <v>1187.3</v>
      </c>
      <c r="F16" s="15">
        <f t="shared" si="0"/>
        <v>442</v>
      </c>
      <c r="G16" s="42">
        <f t="shared" si="2"/>
        <v>137.22732249642044</v>
      </c>
      <c r="H16" s="16">
        <f t="shared" si="1"/>
        <v>101.2616532007458</v>
      </c>
    </row>
    <row r="17" spans="1:8" ht="16.5" customHeight="1">
      <c r="A17" s="43" t="s">
        <v>16</v>
      </c>
      <c r="B17" s="44" t="s">
        <v>17</v>
      </c>
      <c r="C17" s="51">
        <f>C18+C19+C20+C21</f>
        <v>10963</v>
      </c>
      <c r="D17" s="67">
        <f>D18+D19+D20+D21</f>
        <v>11023.2</v>
      </c>
      <c r="E17" s="59">
        <f>E18+E19+E20+E21</f>
        <v>11791</v>
      </c>
      <c r="F17" s="15">
        <f t="shared" si="0"/>
        <v>-767.79999999999927</v>
      </c>
      <c r="G17" s="42">
        <f t="shared" si="2"/>
        <v>93.488253752862363</v>
      </c>
      <c r="H17" s="16">
        <f t="shared" si="1"/>
        <v>100.54911976648728</v>
      </c>
    </row>
    <row r="18" spans="1:8" ht="12.75">
      <c r="A18" s="4" t="s">
        <v>18</v>
      </c>
      <c r="B18" s="5" t="s">
        <v>19</v>
      </c>
      <c r="C18" s="53">
        <v>838</v>
      </c>
      <c r="D18" s="69">
        <v>863.5</v>
      </c>
      <c r="E18" s="61">
        <v>723.6</v>
      </c>
      <c r="F18" s="15">
        <f t="shared" si="0"/>
        <v>139.89999999999998</v>
      </c>
      <c r="G18" s="42">
        <f t="shared" si="2"/>
        <v>119.3338861249309</v>
      </c>
      <c r="H18" s="16">
        <f t="shared" si="1"/>
        <v>103.04295942720765</v>
      </c>
    </row>
    <row r="19" spans="1:8" ht="12.75">
      <c r="A19" s="4" t="s">
        <v>60</v>
      </c>
      <c r="B19" s="5" t="s">
        <v>58</v>
      </c>
      <c r="C19" s="53">
        <v>3203</v>
      </c>
      <c r="D19" s="69">
        <v>3204</v>
      </c>
      <c r="E19" s="61">
        <v>3132.4</v>
      </c>
      <c r="F19" s="15">
        <f t="shared" si="0"/>
        <v>71.599999999999909</v>
      </c>
      <c r="G19" s="42">
        <f t="shared" si="2"/>
        <v>102.2857872557783</v>
      </c>
      <c r="H19" s="16">
        <f t="shared" si="1"/>
        <v>100.0312207305651</v>
      </c>
    </row>
    <row r="20" spans="1:8" ht="12.75">
      <c r="A20" s="4" t="s">
        <v>61</v>
      </c>
      <c r="B20" s="5" t="s">
        <v>57</v>
      </c>
      <c r="C20" s="53">
        <v>6922</v>
      </c>
      <c r="D20" s="69">
        <v>6955.7</v>
      </c>
      <c r="E20" s="61">
        <v>7935</v>
      </c>
      <c r="F20" s="15">
        <f t="shared" si="0"/>
        <v>-979.30000000000018</v>
      </c>
      <c r="G20" s="42">
        <f t="shared" si="2"/>
        <v>87.658475110270956</v>
      </c>
      <c r="H20" s="16">
        <f t="shared" si="1"/>
        <v>100.4868535105461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4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948.9</v>
      </c>
      <c r="D22" s="67">
        <v>949.6</v>
      </c>
      <c r="E22" s="59">
        <v>932.8</v>
      </c>
      <c r="F22" s="15">
        <f t="shared" si="0"/>
        <v>16.800000000000068</v>
      </c>
      <c r="G22" s="42">
        <f t="shared" si="3"/>
        <v>101.80102915951974</v>
      </c>
      <c r="H22" s="16">
        <f t="shared" si="1"/>
        <v>100.0737696279903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9129</v>
      </c>
      <c r="D29" s="67">
        <v>9327</v>
      </c>
      <c r="E29" s="59">
        <v>7245.1</v>
      </c>
      <c r="F29" s="35">
        <f>D29-E29</f>
        <v>2081.8999999999996</v>
      </c>
      <c r="G29" s="42">
        <f t="shared" si="3"/>
        <v>128.73528315689225</v>
      </c>
      <c r="H29" s="32">
        <f t="shared" si="1"/>
        <v>102.16891225764049</v>
      </c>
    </row>
    <row r="30" spans="1:8" ht="18">
      <c r="A30" s="36" t="s">
        <v>42</v>
      </c>
      <c r="B30" s="37"/>
      <c r="C30" s="55">
        <f>C31+C37+C39+C40+C42+C43+C44+C41</f>
        <v>17215.8</v>
      </c>
      <c r="D30" s="71">
        <f>D31+D37+D39+D42+D43+D44+D38+D40+D41</f>
        <v>16321</v>
      </c>
      <c r="E30" s="63">
        <f>E31+E37+E39+E40+E42+E43+E44</f>
        <v>16502.100000000002</v>
      </c>
      <c r="F30" s="38">
        <f t="shared" si="0"/>
        <v>-181.10000000000218</v>
      </c>
      <c r="G30" s="42">
        <f t="shared" si="3"/>
        <v>98.902563916107638</v>
      </c>
      <c r="H30" s="39">
        <f t="shared" si="1"/>
        <v>94.802448913207641</v>
      </c>
    </row>
    <row r="31" spans="1:8" ht="33.75">
      <c r="A31" s="43" t="s">
        <v>2</v>
      </c>
      <c r="B31" s="44" t="s">
        <v>3</v>
      </c>
      <c r="C31" s="51">
        <f>C32+C33+C34+C35+C36</f>
        <v>6931.4000000000005</v>
      </c>
      <c r="D31" s="67">
        <f>D32+D33+D34+D35+D36</f>
        <v>6133.8</v>
      </c>
      <c r="E31" s="59">
        <f>E32+E33+E35+E36</f>
        <v>7068.7</v>
      </c>
      <c r="F31" s="15">
        <f t="shared" si="0"/>
        <v>-934.89999999999964</v>
      </c>
      <c r="G31" s="42">
        <f t="shared" si="3"/>
        <v>86.774088587717685</v>
      </c>
      <c r="H31" s="16">
        <f t="shared" si="1"/>
        <v>88.492945148166314</v>
      </c>
    </row>
    <row r="32" spans="1:8" ht="22.5">
      <c r="A32" s="7" t="s">
        <v>30</v>
      </c>
      <c r="B32" s="8" t="s">
        <v>29</v>
      </c>
      <c r="C32" s="53">
        <v>2.8</v>
      </c>
      <c r="D32" s="69">
        <v>2.8</v>
      </c>
      <c r="E32" s="61">
        <v>0.7</v>
      </c>
      <c r="F32" s="15">
        <f t="shared" si="0"/>
        <v>2.0999999999999996</v>
      </c>
      <c r="G32" s="42">
        <f t="shared" si="3"/>
        <v>400</v>
      </c>
      <c r="H32" s="16">
        <f t="shared" si="1"/>
        <v>100</v>
      </c>
    </row>
    <row r="33" spans="1:8" ht="45">
      <c r="A33" s="4" t="s">
        <v>4</v>
      </c>
      <c r="B33" s="5" t="s">
        <v>46</v>
      </c>
      <c r="C33" s="53">
        <v>5685.3</v>
      </c>
      <c r="D33" s="69">
        <v>4939.8</v>
      </c>
      <c r="E33" s="61">
        <v>6444.5</v>
      </c>
      <c r="F33" s="15">
        <f t="shared" si="0"/>
        <v>-1504.6999999999998</v>
      </c>
      <c r="G33" s="42">
        <f t="shared" si="3"/>
        <v>76.651408177515705</v>
      </c>
      <c r="H33" s="16">
        <f t="shared" si="1"/>
        <v>86.887235502084323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1243.3</v>
      </c>
      <c r="D36" s="69">
        <v>1191.2</v>
      </c>
      <c r="E36" s="61">
        <v>623.5</v>
      </c>
      <c r="F36" s="15">
        <f t="shared" si="0"/>
        <v>567.70000000000005</v>
      </c>
      <c r="G36" s="42">
        <f t="shared" si="3"/>
        <v>191.05052125100241</v>
      </c>
      <c r="H36" s="16">
        <f t="shared" si="1"/>
        <v>95.809539129735384</v>
      </c>
    </row>
    <row r="37" spans="1:8" ht="12.75">
      <c r="A37" s="43" t="s">
        <v>25</v>
      </c>
      <c r="B37" s="44" t="s">
        <v>26</v>
      </c>
      <c r="C37" s="51">
        <v>96.9</v>
      </c>
      <c r="D37" s="67">
        <v>96.9</v>
      </c>
      <c r="E37" s="59">
        <v>135.6</v>
      </c>
      <c r="F37" s="15">
        <f t="shared" si="0"/>
        <v>-38.699999999999989</v>
      </c>
      <c r="G37" s="42">
        <f t="shared" si="3"/>
        <v>71.460176991150448</v>
      </c>
      <c r="H37" s="16">
        <f t="shared" si="1"/>
        <v>100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8607.5</v>
      </c>
      <c r="D39" s="67">
        <v>8411</v>
      </c>
      <c r="E39" s="59">
        <v>8190.7</v>
      </c>
      <c r="F39" s="15">
        <f t="shared" si="0"/>
        <v>220.30000000000018</v>
      </c>
      <c r="G39" s="42">
        <f t="shared" si="3"/>
        <v>102.68963580646341</v>
      </c>
      <c r="H39" s="16">
        <f t="shared" si="1"/>
        <v>97.717107173976174</v>
      </c>
    </row>
    <row r="40" spans="1:8" ht="12.75">
      <c r="A40" s="45" t="s">
        <v>50</v>
      </c>
      <c r="B40" s="44"/>
      <c r="C40" s="51"/>
      <c r="D40" s="67">
        <v>0</v>
      </c>
      <c r="E40" s="59">
        <v>253.5</v>
      </c>
      <c r="F40" s="15">
        <f t="shared" si="0"/>
        <v>-253.5</v>
      </c>
      <c r="G40" s="42">
        <f t="shared" si="3"/>
        <v>0</v>
      </c>
      <c r="H40" s="16" t="e">
        <f t="shared" si="1"/>
        <v>#DIV/0!</v>
      </c>
    </row>
    <row r="41" spans="1:8" ht="25.5">
      <c r="A41" s="45" t="s">
        <v>65</v>
      </c>
      <c r="B41" s="44"/>
      <c r="C41" s="51">
        <v>289.2</v>
      </c>
      <c r="D41" s="67">
        <v>270.60000000000002</v>
      </c>
      <c r="E41" s="59">
        <v>0</v>
      </c>
      <c r="F41" s="15">
        <f t="shared" si="0"/>
        <v>270.60000000000002</v>
      </c>
      <c r="G41" s="42" t="e">
        <f t="shared" si="3"/>
        <v>#DIV/0!</v>
      </c>
      <c r="H41" s="16">
        <f t="shared" si="1"/>
        <v>93.568464730290472</v>
      </c>
    </row>
    <row r="42" spans="1:8" ht="24">
      <c r="A42" s="46" t="s">
        <v>27</v>
      </c>
      <c r="B42" s="44" t="s">
        <v>28</v>
      </c>
      <c r="C42" s="51">
        <v>265.7</v>
      </c>
      <c r="D42" s="67">
        <v>265.8</v>
      </c>
      <c r="E42" s="59">
        <v>190.7</v>
      </c>
      <c r="F42" s="15">
        <f t="shared" si="0"/>
        <v>75.100000000000023</v>
      </c>
      <c r="G42" s="42">
        <f t="shared" si="3"/>
        <v>139.3812270582066</v>
      </c>
      <c r="H42" s="16">
        <f t="shared" si="1"/>
        <v>100.03763643206625</v>
      </c>
    </row>
    <row r="43" spans="1:8" ht="13.5" thickBot="1">
      <c r="A43" s="43" t="s">
        <v>0</v>
      </c>
      <c r="B43" s="44" t="s">
        <v>1</v>
      </c>
      <c r="C43" s="51">
        <v>1025.0999999999999</v>
      </c>
      <c r="D43" s="72">
        <v>1142.9000000000001</v>
      </c>
      <c r="E43" s="59">
        <v>662.9</v>
      </c>
      <c r="F43" s="15">
        <f t="shared" si="0"/>
        <v>480.00000000000011</v>
      </c>
      <c r="G43" s="42">
        <f t="shared" si="3"/>
        <v>172.40911147986125</v>
      </c>
      <c r="H43" s="16">
        <f t="shared" si="1"/>
        <v>111.49156179884892</v>
      </c>
    </row>
    <row r="44" spans="1:8" ht="12.75">
      <c r="A44" s="43" t="s">
        <v>9</v>
      </c>
      <c r="B44" s="44" t="s">
        <v>10</v>
      </c>
      <c r="C44" s="13">
        <v>0</v>
      </c>
      <c r="D44" s="64">
        <v>0</v>
      </c>
      <c r="E44" s="13">
        <v>0</v>
      </c>
      <c r="F44" s="15">
        <f t="shared" si="0"/>
        <v>0</v>
      </c>
      <c r="G44" s="42" t="e">
        <f t="shared" si="3"/>
        <v>#DIV/0!</v>
      </c>
      <c r="H44" s="16" t="e">
        <f t="shared" si="1"/>
        <v>#DIV/0!</v>
      </c>
    </row>
    <row r="45" spans="1:8" ht="12.75">
      <c r="D45" s="78"/>
    </row>
    <row r="46" spans="1:8">
      <c r="A46" s="1" t="s">
        <v>64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2017-01-18T08:43:31Z</cp:lastPrinted>
  <dcterms:created xsi:type="dcterms:W3CDTF">2005-06-06T04:55:52Z</dcterms:created>
  <dcterms:modified xsi:type="dcterms:W3CDTF">2017-01-20T06:28:33Z</dcterms:modified>
</cp:coreProperties>
</file>