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9" sheetId="3" r:id="rId1"/>
  </sheets>
  <definedNames>
    <definedName name="_xlnm.Print_Area" localSheetId="0">'2019'!$A$1:$I$48</definedName>
  </definedNames>
  <calcPr calcId="124519"/>
</workbook>
</file>

<file path=xl/calcChain.xml><?xml version="1.0" encoding="utf-8"?>
<calcChain xmlns="http://schemas.openxmlformats.org/spreadsheetml/2006/main">
  <c r="I48" i="3"/>
  <c r="F31"/>
  <c r="C10" l="1"/>
  <c r="E39"/>
  <c r="E40"/>
  <c r="E41"/>
  <c r="E42"/>
  <c r="E43"/>
  <c r="E44"/>
  <c r="E45"/>
  <c r="E46"/>
  <c r="E47"/>
  <c r="E33"/>
  <c r="E34"/>
  <c r="E35"/>
  <c r="E36"/>
  <c r="E37"/>
  <c r="E38"/>
  <c r="C31" l="1"/>
  <c r="F32"/>
  <c r="E30"/>
  <c r="D14"/>
  <c r="E15"/>
  <c r="E16"/>
  <c r="E17"/>
  <c r="H44"/>
  <c r="H47"/>
  <c r="H46"/>
  <c r="H45"/>
  <c r="H43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D18"/>
  <c r="E18" s="1"/>
  <c r="F18"/>
  <c r="D32"/>
  <c r="C32"/>
  <c r="G44"/>
  <c r="I44"/>
  <c r="F14"/>
  <c r="I30"/>
  <c r="I43"/>
  <c r="G30"/>
  <c r="G43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6"/>
  <c r="G47"/>
  <c r="G45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6"/>
  <c r="I47"/>
  <c r="G23"/>
  <c r="I39"/>
  <c r="C14"/>
  <c r="G39"/>
  <c r="I45"/>
  <c r="G15"/>
  <c r="I23"/>
  <c r="I15"/>
  <c r="D31" l="1"/>
  <c r="H31" s="1"/>
  <c r="E32"/>
  <c r="C12"/>
  <c r="C11" s="1"/>
  <c r="H18"/>
  <c r="H14"/>
  <c r="H32"/>
  <c r="F12"/>
  <c r="E14"/>
  <c r="I18"/>
  <c r="I14"/>
  <c r="G14"/>
  <c r="D12"/>
  <c r="G18"/>
  <c r="I32"/>
  <c r="G32"/>
  <c r="D11" l="1"/>
  <c r="D10" s="1"/>
  <c r="E31"/>
  <c r="H12"/>
  <c r="E12"/>
  <c r="I12"/>
  <c r="G12"/>
  <c r="F11"/>
  <c r="F10" s="1"/>
  <c r="I31"/>
  <c r="G31"/>
  <c r="E11" l="1"/>
  <c r="E10"/>
  <c r="H11"/>
  <c r="I11"/>
  <c r="G11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<sst xmlns="http://schemas.openxmlformats.org/spreadsheetml/2006/main" count="74" uniqueCount="72">
  <si>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</si>
  <si>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</si>
  <si>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</si>
  <si>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</si>
  <si>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</si>
  <si>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</si>
  <si>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</si>
  <si>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</si>
  <si>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</si>
  <si>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</si>
  <si>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</si>
  <si>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</si>
  <si>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</si>
  <si>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</si>
  <si>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</si>
  <si>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</si>
  <si>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</si>
  <si>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</si>
  <si>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</si>
  <si>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</si>
  <si>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</si>
  <si>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</si>
  <si>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</si>
  <si>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</si>
  <si>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</si>
  <si>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</si>
  <si>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</si>
  <si>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</si>
  <si>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</si>
  <si>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</si>
  <si>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</si>
  <si>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</si>
  <si>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</si>
  <si>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</si>
  <si>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</si>
  <si>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</si>
  <si>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</si>
  <si>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</si>
  <si>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</si>
  <si>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</si>
  <si>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</si>
  <si>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</si>
  <si>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</si>
  <si>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</si>
  <si>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</si>
  <si>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</si>
  <si>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</si>
  <si>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</si>
  <si>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</si>
  <si>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</si>
  <si>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</si>
  <si>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</si>
  <si>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</si>
  <si>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</si>
  <si>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</si>
  <si>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</si>
  <si>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</si>
  <si>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</si>
  <si>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</si>
  <si>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</si>
  <si>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план 2019</t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</si>
  <si>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</si>
  <si>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</si>
  <si>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</si>
  <si>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</si>
  <si>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</si>
  <si>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факт на 01.10.18</t>
  </si>
  <si>
    <t>факт  на 1.10.19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</si>
  <si>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</si>
  <si>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</si>
  <si>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Мониторинг собственных доходов консолидированного бюджета Панкрушихинского района по состоянию на 01.10.19 г.</t>
  </si>
  <si>
    <t>с пожертвованиями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</si>
</sst>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  <xf numFmtId="164" fontId="5" fillId="3" borderId="3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topLeftCell="A11" zoomScale="82" zoomScaleSheetLayoutView="82" workbookViewId="0">
      <pane xSplit="1" topLeftCell="C1" activePane="topRight" state="frozen"/>
      <selection pane="topRight" activeCell="F53" sqref="F53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12" t="s">
        <v>70</v>
      </c>
      <c r="B1" s="113"/>
      <c r="C1" s="114"/>
      <c r="D1" s="114"/>
      <c r="E1" s="114"/>
      <c r="F1" s="114"/>
      <c r="G1" s="114"/>
      <c r="H1" s="114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8.25" customHeight="1" thickBot="1">
      <c r="A3" s="108"/>
      <c r="B3" s="109"/>
      <c r="C3" s="110"/>
      <c r="D3" s="111"/>
      <c r="E3" s="111"/>
      <c r="F3" s="111"/>
      <c r="G3" s="111"/>
      <c r="H3" s="111"/>
      <c r="I3" s="111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60</v>
      </c>
      <c r="D8" s="79" t="s">
        <v>67</v>
      </c>
      <c r="E8" s="48" t="s">
        <v>57</v>
      </c>
      <c r="F8" s="78" t="s">
        <v>66</v>
      </c>
      <c r="G8" s="14" t="s">
        <v>61</v>
      </c>
      <c r="H8" s="31" t="s">
        <v>58</v>
      </c>
      <c r="I8" s="15" t="s">
        <v>62</v>
      </c>
    </row>
    <row r="9" spans="1:9" s="2" customFormat="1" ht="13.5" thickBot="1">
      <c r="A9" s="51">
        <v>1</v>
      </c>
      <c r="B9" s="51">
        <v>2</v>
      </c>
      <c r="C9" s="52">
        <v>3</v>
      </c>
      <c r="D9" s="53">
        <v>4</v>
      </c>
      <c r="E9" s="54">
        <v>5</v>
      </c>
      <c r="F9" s="55">
        <v>6</v>
      </c>
      <c r="G9" s="56">
        <v>7</v>
      </c>
      <c r="H9" s="57">
        <v>8</v>
      </c>
      <c r="I9" s="58">
        <v>9</v>
      </c>
    </row>
    <row r="10" spans="1:9" s="2" customFormat="1" ht="25.5" customHeight="1" thickBot="1">
      <c r="A10" s="65" t="s">
        <v>64</v>
      </c>
      <c r="B10" s="66"/>
      <c r="C10" s="67">
        <f>C11-C30-C41-C42</f>
        <v>69575.900000000009</v>
      </c>
      <c r="D10" s="67">
        <f>D11-D30-D41-D42</f>
        <v>43393.8</v>
      </c>
      <c r="E10" s="68">
        <f>C10-D10</f>
        <v>26182.100000000006</v>
      </c>
      <c r="F10" s="69">
        <f>F11-F30-F41-F42</f>
        <v>41407.300000000003</v>
      </c>
      <c r="G10" s="70">
        <f>D10-F10</f>
        <v>1986.5</v>
      </c>
      <c r="H10" s="71">
        <f t="shared" ref="H10:H34" si="0">D10/F10*100</f>
        <v>104.79746324923383</v>
      </c>
      <c r="I10" s="72">
        <f>D10/C10*100</f>
        <v>62.369009958908187</v>
      </c>
    </row>
    <row r="11" spans="1:9" ht="24.75" customHeight="1" thickBot="1">
      <c r="A11" s="59" t="s">
        <v>65</v>
      </c>
      <c r="B11" s="60" t="s">
        <v>6</v>
      </c>
      <c r="C11" s="61">
        <f>C12+C31+C30</f>
        <v>78001.2</v>
      </c>
      <c r="D11" s="86">
        <f>D12+D30+D31</f>
        <v>49545.3</v>
      </c>
      <c r="E11" s="73">
        <f t="shared" ref="E11:E48" si="1">C11-D11</f>
        <v>28455.899999999994</v>
      </c>
      <c r="F11" s="62">
        <f>F12+F31+F30</f>
        <v>51049.900000000009</v>
      </c>
      <c r="G11" s="63">
        <f>D11-F11</f>
        <v>-1504.6000000000058</v>
      </c>
      <c r="H11" s="71">
        <f t="shared" si="0"/>
        <v>97.05268766442245</v>
      </c>
      <c r="I11" s="64">
        <f>D11/C11*100</f>
        <v>63.518638174797317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87">
        <f>D13+D14+D23+D18</f>
        <v>35722.5</v>
      </c>
      <c r="E12" s="74">
        <f t="shared" si="1"/>
        <v>18192.5</v>
      </c>
      <c r="F12" s="44">
        <f>F13+F14+F23+F18</f>
        <v>31577.4</v>
      </c>
      <c r="G12" s="18">
        <f t="shared" ref="G12:G47" si="2">D12-F12</f>
        <v>4145.0999999999985</v>
      </c>
      <c r="H12" s="71">
        <f t="shared" si="0"/>
        <v>113.12679321286743</v>
      </c>
      <c r="I12" s="19">
        <f t="shared" ref="I12:I48" si="3">D12/C12*100</f>
        <v>66.257071315960303</v>
      </c>
    </row>
    <row r="13" spans="1:9" ht="15" customHeight="1" thickBot="1">
      <c r="A13" s="36" t="s">
        <v>69</v>
      </c>
      <c r="B13" s="25" t="s">
        <v>7</v>
      </c>
      <c r="C13" s="39">
        <v>33590</v>
      </c>
      <c r="D13" s="83">
        <v>23284.5</v>
      </c>
      <c r="E13" s="75">
        <f t="shared" si="1"/>
        <v>10305.5</v>
      </c>
      <c r="F13" s="94">
        <v>22972.7</v>
      </c>
      <c r="G13" s="49">
        <f t="shared" si="2"/>
        <v>311.79999999999927</v>
      </c>
      <c r="H13" s="71">
        <f t="shared" si="0"/>
        <v>101.35726318630374</v>
      </c>
      <c r="I13" s="13">
        <f t="shared" si="3"/>
        <v>69.319738017267042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6629.7000000000007</v>
      </c>
      <c r="E14" s="75">
        <f t="shared" si="1"/>
        <v>631.29999999999927</v>
      </c>
      <c r="F14" s="45">
        <f>F15+F16+F17</f>
        <v>4770.4000000000005</v>
      </c>
      <c r="G14" s="49">
        <f t="shared" si="2"/>
        <v>1859.3000000000002</v>
      </c>
      <c r="H14" s="71">
        <f t="shared" si="0"/>
        <v>138.97576723125945</v>
      </c>
      <c r="I14" s="13">
        <f t="shared" si="3"/>
        <v>91.305605288527758</v>
      </c>
    </row>
    <row r="15" spans="1:9" s="8" customFormat="1" ht="34.5" thickBot="1">
      <c r="A15" s="3" t="s">
        <v>46</v>
      </c>
      <c r="B15" s="4" t="s">
        <v>12</v>
      </c>
      <c r="C15" s="40">
        <v>2744</v>
      </c>
      <c r="D15" s="84">
        <v>2765</v>
      </c>
      <c r="E15" s="89">
        <f t="shared" si="1"/>
        <v>-21</v>
      </c>
      <c r="F15" s="95">
        <v>1840.3</v>
      </c>
      <c r="G15" s="12">
        <f t="shared" si="2"/>
        <v>924.7</v>
      </c>
      <c r="H15" s="71">
        <f t="shared" si="0"/>
        <v>150.24724229745149</v>
      </c>
      <c r="I15" s="13">
        <f t="shared" si="3"/>
        <v>100.76530612244898</v>
      </c>
    </row>
    <row r="16" spans="1:9" s="8" customFormat="1" ht="23.25" thickBot="1">
      <c r="A16" s="3" t="s">
        <v>47</v>
      </c>
      <c r="B16" s="4" t="s">
        <v>36</v>
      </c>
      <c r="C16" s="40">
        <v>2829</v>
      </c>
      <c r="D16" s="84">
        <v>2483.8000000000002</v>
      </c>
      <c r="E16" s="89">
        <f>C16-D16</f>
        <v>345.19999999999982</v>
      </c>
      <c r="F16" s="95">
        <v>2176.3000000000002</v>
      </c>
      <c r="G16" s="12">
        <f t="shared" si="2"/>
        <v>307.5</v>
      </c>
      <c r="H16" s="71">
        <f t="shared" si="0"/>
        <v>114.12948582456464</v>
      </c>
      <c r="I16" s="13">
        <f t="shared" si="3"/>
        <v>87.797808412866743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4">
        <v>1380.9</v>
      </c>
      <c r="E17" s="68">
        <f t="shared" si="1"/>
        <v>307.09999999999991</v>
      </c>
      <c r="F17" s="95">
        <v>753.8</v>
      </c>
      <c r="G17" s="12">
        <f t="shared" si="2"/>
        <v>627.10000000000014</v>
      </c>
      <c r="H17" s="71">
        <f t="shared" si="0"/>
        <v>183.19182807110641</v>
      </c>
      <c r="I17" s="13">
        <f t="shared" si="3"/>
        <v>81.806872037914701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3">
        <f>D19+D20+D21</f>
        <v>5189.7</v>
      </c>
      <c r="E18" s="75">
        <f t="shared" si="1"/>
        <v>7107.3</v>
      </c>
      <c r="F18" s="45">
        <f>F19+F20+F21</f>
        <v>3268.3</v>
      </c>
      <c r="G18" s="12">
        <f t="shared" si="2"/>
        <v>1921.3999999999996</v>
      </c>
      <c r="H18" s="71">
        <f t="shared" si="0"/>
        <v>158.78897286050849</v>
      </c>
      <c r="I18" s="13">
        <f t="shared" si="3"/>
        <v>42.202976335691631</v>
      </c>
    </row>
    <row r="19" spans="1:9" ht="13.5" thickBot="1">
      <c r="A19" s="3" t="s">
        <v>17</v>
      </c>
      <c r="B19" s="4" t="s">
        <v>18</v>
      </c>
      <c r="C19" s="41">
        <v>1555</v>
      </c>
      <c r="D19" s="85">
        <v>428.8</v>
      </c>
      <c r="E19" s="76">
        <f t="shared" si="1"/>
        <v>1126.2</v>
      </c>
      <c r="F19" s="96">
        <v>216.1</v>
      </c>
      <c r="G19" s="12">
        <f t="shared" si="2"/>
        <v>212.70000000000002</v>
      </c>
      <c r="H19" s="71">
        <f t="shared" si="0"/>
        <v>198.4266543267006</v>
      </c>
      <c r="I19" s="13">
        <f t="shared" si="3"/>
        <v>27.575562700964628</v>
      </c>
    </row>
    <row r="20" spans="1:9" ht="13.5" thickBot="1">
      <c r="A20" s="3" t="s">
        <v>50</v>
      </c>
      <c r="B20" s="4" t="s">
        <v>49</v>
      </c>
      <c r="C20" s="41">
        <v>1905</v>
      </c>
      <c r="D20" s="85">
        <v>1744.2</v>
      </c>
      <c r="E20" s="76">
        <f t="shared" si="1"/>
        <v>160.79999999999995</v>
      </c>
      <c r="F20" s="96">
        <v>1672.7</v>
      </c>
      <c r="G20" s="12">
        <f t="shared" si="2"/>
        <v>71.5</v>
      </c>
      <c r="H20" s="71">
        <f t="shared" si="0"/>
        <v>104.27452621510133</v>
      </c>
      <c r="I20" s="13">
        <f t="shared" si="3"/>
        <v>91.559055118110251</v>
      </c>
    </row>
    <row r="21" spans="1:9" ht="13.5" thickBot="1">
      <c r="A21" s="3" t="s">
        <v>51</v>
      </c>
      <c r="B21" s="4" t="s">
        <v>48</v>
      </c>
      <c r="C21" s="41">
        <v>8837</v>
      </c>
      <c r="D21" s="85">
        <v>3016.7</v>
      </c>
      <c r="E21" s="76">
        <f t="shared" si="1"/>
        <v>5820.3</v>
      </c>
      <c r="F21" s="96">
        <v>1379.5</v>
      </c>
      <c r="G21" s="12">
        <f t="shared" si="2"/>
        <v>1637.1999999999998</v>
      </c>
      <c r="H21" s="71">
        <f t="shared" si="0"/>
        <v>218.6806814063066</v>
      </c>
      <c r="I21" s="13">
        <f t="shared" si="3"/>
        <v>34.13715061672513</v>
      </c>
    </row>
    <row r="22" spans="1:9" ht="0.75" customHeight="1" thickBot="1">
      <c r="A22" s="3"/>
      <c r="C22" s="41"/>
      <c r="D22" s="81"/>
      <c r="E22" s="68">
        <f t="shared" si="1"/>
        <v>0</v>
      </c>
      <c r="F22" s="46"/>
      <c r="G22" s="12">
        <f t="shared" si="2"/>
        <v>0</v>
      </c>
      <c r="H22" s="71" t="e">
        <f t="shared" si="0"/>
        <v>#DIV/0!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3">
        <v>618.6</v>
      </c>
      <c r="E23" s="90">
        <f t="shared" si="1"/>
        <v>148.39999999999998</v>
      </c>
      <c r="F23" s="97">
        <v>566</v>
      </c>
      <c r="G23" s="12">
        <f t="shared" si="2"/>
        <v>52.600000000000023</v>
      </c>
      <c r="H23" s="71">
        <f t="shared" si="0"/>
        <v>109.29328621908128</v>
      </c>
      <c r="I23" s="13">
        <f t="shared" si="3"/>
        <v>80.651890482398954</v>
      </c>
    </row>
    <row r="24" spans="1:9" ht="21" customHeight="1" thickBot="1">
      <c r="A24" s="32" t="s">
        <v>21</v>
      </c>
      <c r="B24" s="33" t="s">
        <v>22</v>
      </c>
      <c r="C24" s="39"/>
      <c r="D24" s="77"/>
      <c r="E24" s="75">
        <f t="shared" si="1"/>
        <v>0</v>
      </c>
      <c r="F24" s="45"/>
      <c r="G24" s="12">
        <f t="shared" si="2"/>
        <v>0</v>
      </c>
      <c r="H24" s="71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1"/>
      <c r="E25" s="75">
        <f t="shared" si="1"/>
        <v>0</v>
      </c>
      <c r="F25" s="46"/>
      <c r="G25" s="12">
        <f t="shared" si="2"/>
        <v>0</v>
      </c>
      <c r="H25" s="71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1"/>
      <c r="E26" s="75">
        <f t="shared" si="1"/>
        <v>0</v>
      </c>
      <c r="F26" s="46"/>
      <c r="G26" s="12">
        <f t="shared" si="2"/>
        <v>0</v>
      </c>
      <c r="H26" s="71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1"/>
      <c r="E27" s="75">
        <f t="shared" si="1"/>
        <v>0</v>
      </c>
      <c r="F27" s="46"/>
      <c r="G27" s="12">
        <f t="shared" si="2"/>
        <v>0</v>
      </c>
      <c r="H27" s="71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1"/>
      <c r="E28" s="75">
        <f t="shared" si="1"/>
        <v>0</v>
      </c>
      <c r="F28" s="46"/>
      <c r="G28" s="12">
        <f t="shared" si="2"/>
        <v>0</v>
      </c>
      <c r="H28" s="71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2"/>
      <c r="E29" s="75">
        <f t="shared" si="1"/>
        <v>0</v>
      </c>
      <c r="F29" s="47"/>
      <c r="G29" s="22">
        <f t="shared" si="2"/>
        <v>0</v>
      </c>
      <c r="H29" s="71" t="e">
        <f t="shared" si="0"/>
        <v>#DIV/0!</v>
      </c>
      <c r="I29" s="23" t="e">
        <f t="shared" si="3"/>
        <v>#DIV/0!</v>
      </c>
    </row>
    <row r="30" spans="1:9" ht="20.25" customHeight="1" thickBot="1">
      <c r="A30" s="24" t="s">
        <v>43</v>
      </c>
      <c r="B30" s="25" t="s">
        <v>44</v>
      </c>
      <c r="C30" s="39">
        <v>1816.4</v>
      </c>
      <c r="D30" s="83">
        <v>1505.4</v>
      </c>
      <c r="E30" s="90">
        <f t="shared" si="1"/>
        <v>311</v>
      </c>
      <c r="F30" s="98">
        <v>5273.3</v>
      </c>
      <c r="G30" s="26">
        <f>D30-F30</f>
        <v>-3767.9</v>
      </c>
      <c r="H30" s="71">
        <f t="shared" si="0"/>
        <v>28.547588796389356</v>
      </c>
      <c r="I30" s="23">
        <f t="shared" si="3"/>
        <v>82.878220656243116</v>
      </c>
    </row>
    <row r="31" spans="1:9" ht="18.75" thickBot="1">
      <c r="A31" s="27" t="s">
        <v>39</v>
      </c>
      <c r="B31" s="28"/>
      <c r="C31" s="43">
        <f>C32+C39+C41+C43+C44+C45+C46+C47</f>
        <v>22269.8</v>
      </c>
      <c r="D31" s="43">
        <f>D32+D39+D41+D43+D44+D45+D46+D47</f>
        <v>12317.4</v>
      </c>
      <c r="E31" s="74">
        <f t="shared" si="1"/>
        <v>9952.4</v>
      </c>
      <c r="F31" s="80">
        <f>F32+F39+F41+F42+F44+F45+F46+F47+F43</f>
        <v>14199.2</v>
      </c>
      <c r="G31" s="29">
        <f t="shared" si="2"/>
        <v>-1881.8000000000011</v>
      </c>
      <c r="H31" s="71">
        <f t="shared" si="0"/>
        <v>86.747140683982195</v>
      </c>
      <c r="I31" s="30">
        <f t="shared" si="3"/>
        <v>55.309881543615127</v>
      </c>
    </row>
    <row r="32" spans="1:9" ht="34.5" thickBot="1">
      <c r="A32" s="32" t="s">
        <v>1</v>
      </c>
      <c r="B32" s="33" t="s">
        <v>2</v>
      </c>
      <c r="C32" s="39">
        <f>C33+C34+C36+C37+C38+C35</f>
        <v>10652.7</v>
      </c>
      <c r="D32" s="83">
        <f>D33+D34+D36+D37+D38+D35</f>
        <v>7068.8</v>
      </c>
      <c r="E32" s="90">
        <f t="shared" si="1"/>
        <v>3583.9000000000005</v>
      </c>
      <c r="F32" s="45">
        <f>F33+F34+F35+F37+F38</f>
        <v>5943.8</v>
      </c>
      <c r="G32" s="49">
        <f t="shared" si="2"/>
        <v>1125</v>
      </c>
      <c r="H32" s="71">
        <f t="shared" si="0"/>
        <v>118.92728557488475</v>
      </c>
      <c r="I32" s="13">
        <f t="shared" si="3"/>
        <v>66.356886047668667</v>
      </c>
    </row>
    <row r="33" spans="1:9" ht="23.25" thickBot="1">
      <c r="A33" s="6" t="s">
        <v>28</v>
      </c>
      <c r="B33" s="7" t="s">
        <v>27</v>
      </c>
      <c r="C33" s="41"/>
      <c r="D33" s="92">
        <v>0.3</v>
      </c>
      <c r="E33" s="90">
        <f t="shared" si="1"/>
        <v>-0.3</v>
      </c>
      <c r="F33" s="99"/>
      <c r="G33" s="12">
        <f t="shared" si="2"/>
        <v>0.3</v>
      </c>
      <c r="H33" s="71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9238.7000000000007</v>
      </c>
      <c r="D34" s="85">
        <v>6498.1</v>
      </c>
      <c r="E34" s="90">
        <f t="shared" si="1"/>
        <v>2740.6000000000004</v>
      </c>
      <c r="F34" s="99">
        <v>5437</v>
      </c>
      <c r="G34" s="12">
        <f t="shared" si="2"/>
        <v>1061.1000000000004</v>
      </c>
      <c r="H34" s="71">
        <f t="shared" si="0"/>
        <v>119.51627735883761</v>
      </c>
      <c r="I34" s="13">
        <f t="shared" si="3"/>
        <v>70.335653284553018</v>
      </c>
    </row>
    <row r="35" spans="1:9" ht="21.75" customHeight="1" thickBot="1">
      <c r="A35" s="3" t="s">
        <v>53</v>
      </c>
      <c r="B35" s="4"/>
      <c r="C35" s="41">
        <v>464</v>
      </c>
      <c r="D35" s="85">
        <v>106</v>
      </c>
      <c r="E35" s="90">
        <f t="shared" si="1"/>
        <v>358</v>
      </c>
      <c r="F35" s="99">
        <v>67.599999999999994</v>
      </c>
      <c r="G35" s="12"/>
      <c r="H35" s="71">
        <f t="shared" ref="H35:H47" si="4">D35/F35*100</f>
        <v>156.80473372781069</v>
      </c>
      <c r="I35" s="13"/>
    </row>
    <row r="36" spans="1:9" ht="1.5" hidden="1" customHeight="1">
      <c r="A36" s="3"/>
      <c r="B36" s="4" t="s">
        <v>35</v>
      </c>
      <c r="C36" s="41"/>
      <c r="D36" s="81"/>
      <c r="E36" s="90">
        <f t="shared" si="1"/>
        <v>0</v>
      </c>
      <c r="F36" s="99"/>
      <c r="G36" s="12">
        <f t="shared" si="2"/>
        <v>0</v>
      </c>
      <c r="H36" s="71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1"/>
      <c r="E37" s="90">
        <f t="shared" si="1"/>
        <v>0</v>
      </c>
      <c r="F37" s="99"/>
      <c r="G37" s="12">
        <f t="shared" si="2"/>
        <v>0</v>
      </c>
      <c r="H37" s="71" t="e">
        <f t="shared" si="4"/>
        <v>#DIV/0!</v>
      </c>
      <c r="I37" s="13" t="e">
        <f t="shared" si="3"/>
        <v>#DIV/0!</v>
      </c>
    </row>
    <row r="38" spans="1:9" ht="22.5" customHeight="1" thickBot="1">
      <c r="A38" s="3" t="s">
        <v>68</v>
      </c>
      <c r="B38" s="4" t="s">
        <v>45</v>
      </c>
      <c r="C38" s="41">
        <v>950</v>
      </c>
      <c r="D38" s="85">
        <v>464.4</v>
      </c>
      <c r="E38" s="90">
        <f t="shared" si="1"/>
        <v>485.6</v>
      </c>
      <c r="F38" s="99">
        <v>439.2</v>
      </c>
      <c r="G38" s="12">
        <f t="shared" si="2"/>
        <v>25.199999999999989</v>
      </c>
      <c r="H38" s="71">
        <f t="shared" si="4"/>
        <v>105.73770491803278</v>
      </c>
      <c r="I38" s="13">
        <f t="shared" si="3"/>
        <v>48.884210526315783</v>
      </c>
    </row>
    <row r="39" spans="1:9" ht="13.5" thickBot="1">
      <c r="A39" s="32" t="s">
        <v>23</v>
      </c>
      <c r="B39" s="33" t="s">
        <v>24</v>
      </c>
      <c r="C39" s="39">
        <v>80</v>
      </c>
      <c r="D39" s="83">
        <v>42.2</v>
      </c>
      <c r="E39" s="90">
        <f t="shared" si="1"/>
        <v>37.799999999999997</v>
      </c>
      <c r="F39" s="100">
        <v>58.7</v>
      </c>
      <c r="G39" s="12">
        <f t="shared" si="2"/>
        <v>-16.5</v>
      </c>
      <c r="H39" s="71">
        <f t="shared" si="4"/>
        <v>71.89097103918229</v>
      </c>
      <c r="I39" s="13">
        <f t="shared" si="3"/>
        <v>52.750000000000007</v>
      </c>
    </row>
    <row r="40" spans="1:9" ht="13.5" thickBot="1">
      <c r="A40" s="32"/>
      <c r="B40" s="25"/>
      <c r="C40" s="39"/>
      <c r="D40" s="77"/>
      <c r="E40" s="90">
        <f t="shared" si="1"/>
        <v>0</v>
      </c>
      <c r="F40" s="93"/>
      <c r="G40" s="12">
        <f t="shared" si="2"/>
        <v>0</v>
      </c>
      <c r="H40" s="71" t="e">
        <f t="shared" si="4"/>
        <v>#DIV/0!</v>
      </c>
      <c r="I40" s="13" t="e">
        <f t="shared" si="3"/>
        <v>#DIV/0!</v>
      </c>
    </row>
    <row r="41" spans="1:9" ht="13.5" thickBot="1">
      <c r="A41" s="34" t="s">
        <v>54</v>
      </c>
      <c r="B41" s="33" t="s">
        <v>38</v>
      </c>
      <c r="C41" s="39">
        <v>6365.4</v>
      </c>
      <c r="D41" s="83">
        <v>2458.4</v>
      </c>
      <c r="E41" s="90">
        <f t="shared" si="1"/>
        <v>3906.9999999999995</v>
      </c>
      <c r="F41" s="101">
        <v>4369.3</v>
      </c>
      <c r="G41" s="12">
        <f t="shared" si="2"/>
        <v>-1910.9</v>
      </c>
      <c r="H41" s="71">
        <f t="shared" si="4"/>
        <v>56.265305655368138</v>
      </c>
      <c r="I41" s="13">
        <f t="shared" si="3"/>
        <v>38.6212963835737</v>
      </c>
    </row>
    <row r="42" spans="1:9" ht="13.5" thickBot="1">
      <c r="A42" s="107" t="s">
        <v>63</v>
      </c>
      <c r="B42" s="33"/>
      <c r="C42" s="106">
        <v>243.5</v>
      </c>
      <c r="D42" s="93">
        <v>2187.6999999999998</v>
      </c>
      <c r="E42" s="90">
        <f t="shared" si="1"/>
        <v>-1944.1999999999998</v>
      </c>
      <c r="F42" s="91"/>
      <c r="G42" s="12"/>
      <c r="H42" s="71"/>
      <c r="I42" s="13"/>
    </row>
    <row r="43" spans="1:9" ht="13.5" thickBot="1">
      <c r="A43" s="34" t="s">
        <v>55</v>
      </c>
      <c r="B43" s="33"/>
      <c r="C43" s="39">
        <v>0</v>
      </c>
      <c r="D43" s="83"/>
      <c r="E43" s="90">
        <f t="shared" si="1"/>
        <v>0</v>
      </c>
      <c r="F43" s="102">
        <v>506</v>
      </c>
      <c r="G43" s="12">
        <f t="shared" si="2"/>
        <v>-506</v>
      </c>
      <c r="H43" s="71">
        <f t="shared" si="4"/>
        <v>0</v>
      </c>
      <c r="I43" s="13" t="e">
        <f t="shared" si="3"/>
        <v>#DIV/0!</v>
      </c>
    </row>
    <row r="44" spans="1:9" ht="26.25" thickBot="1">
      <c r="A44" s="34" t="s">
        <v>52</v>
      </c>
      <c r="B44" s="33"/>
      <c r="C44" s="39">
        <v>404</v>
      </c>
      <c r="D44" s="83">
        <v>242.3</v>
      </c>
      <c r="E44" s="90">
        <f t="shared" si="1"/>
        <v>161.69999999999999</v>
      </c>
      <c r="F44" s="103">
        <v>1869.5</v>
      </c>
      <c r="G44" s="12">
        <f t="shared" si="2"/>
        <v>-1627.2</v>
      </c>
      <c r="H44" s="71">
        <f t="shared" si="4"/>
        <v>12.960684675046805</v>
      </c>
      <c r="I44" s="13">
        <f t="shared" si="3"/>
        <v>59.975247524752476</v>
      </c>
    </row>
    <row r="45" spans="1:9" ht="24.75" thickBot="1">
      <c r="A45" s="35" t="s">
        <v>25</v>
      </c>
      <c r="B45" s="33" t="s">
        <v>26</v>
      </c>
      <c r="C45" s="39">
        <v>4063.2</v>
      </c>
      <c r="D45" s="83">
        <v>2173.6</v>
      </c>
      <c r="E45" s="90">
        <f t="shared" si="1"/>
        <v>1889.6</v>
      </c>
      <c r="F45" s="105">
        <v>1002.6</v>
      </c>
      <c r="G45" s="12">
        <f t="shared" si="2"/>
        <v>1171</v>
      </c>
      <c r="H45" s="71">
        <f t="shared" si="4"/>
        <v>216.79632954318771</v>
      </c>
      <c r="I45" s="13">
        <f t="shared" si="3"/>
        <v>53.4947824374877</v>
      </c>
    </row>
    <row r="46" spans="1:9" ht="13.5" thickBot="1">
      <c r="A46" s="32" t="s">
        <v>56</v>
      </c>
      <c r="B46" s="33" t="s">
        <v>0</v>
      </c>
      <c r="C46" s="39">
        <v>704.5</v>
      </c>
      <c r="D46" s="83">
        <v>322.10000000000002</v>
      </c>
      <c r="E46" s="90">
        <f t="shared" si="1"/>
        <v>382.4</v>
      </c>
      <c r="F46" s="105">
        <v>434.6</v>
      </c>
      <c r="G46" s="12">
        <f t="shared" si="2"/>
        <v>-112.5</v>
      </c>
      <c r="H46" s="71">
        <f t="shared" si="4"/>
        <v>74.114127933732163</v>
      </c>
      <c r="I46" s="13">
        <f t="shared" si="3"/>
        <v>45.720369056068137</v>
      </c>
    </row>
    <row r="47" spans="1:9" ht="13.5" thickBot="1">
      <c r="A47" s="32" t="s">
        <v>8</v>
      </c>
      <c r="B47" s="33" t="s">
        <v>9</v>
      </c>
      <c r="C47" s="39"/>
      <c r="D47" s="88">
        <v>10</v>
      </c>
      <c r="E47" s="90">
        <f t="shared" si="1"/>
        <v>-10</v>
      </c>
      <c r="F47" s="104">
        <v>14.7</v>
      </c>
      <c r="G47" s="12">
        <f t="shared" si="2"/>
        <v>-4.6999999999999993</v>
      </c>
      <c r="H47" s="71">
        <f t="shared" si="4"/>
        <v>68.027210884353735</v>
      </c>
      <c r="I47" s="13" t="e">
        <f t="shared" si="3"/>
        <v>#DIV/0!</v>
      </c>
    </row>
    <row r="48" spans="1:9" ht="12.75">
      <c r="A48" s="1" t="s">
        <v>59</v>
      </c>
      <c r="C48" t="s">
        <v>71</v>
      </c>
      <c r="D48" s="50">
        <v>51733</v>
      </c>
      <c r="E48" s="50"/>
      <c r="I48" s="115" t="e">
        <f t="shared" si="3"/>
        <v>#VALUE!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2019-10-02T04:42:15Z</cp:lastPrinted>
  <dcterms:created xsi:type="dcterms:W3CDTF">2005-06-06T04:55:52Z</dcterms:created>
  <dcterms:modified xsi:type="dcterms:W3CDTF">2019-10-02T04:43:39Z</dcterms:modified>
</cp:coreProperties>
</file>