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9" sheetId="3" r:id="rId1"/>
  </sheets>
  <definedNames>
    <definedName name="_xlnm.Print_Area" localSheetId="0">'2019'!$A$1:$I$48</definedName>
  </definedNames>
  <calcPr calcId="124519"/>
</workbook>
</file>

<file path=xl/calcChain.xml><?xml version="1.0" encoding="utf-8"?>
<calcChain xmlns="http://schemas.openxmlformats.org/spreadsheetml/2006/main">
  <c r="C31" i="3"/>
  <c r="D31"/>
  <c r="F32"/>
  <c r="F31" s="1"/>
  <c r="E30"/>
  <c r="D14"/>
  <c r="E15"/>
  <c r="E16"/>
  <c r="E17"/>
  <c r="E33"/>
  <c r="E36"/>
  <c r="E37"/>
  <c r="H44"/>
  <c r="H47"/>
  <c r="H46"/>
  <c r="H45"/>
  <c r="H43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E40"/>
  <c r="D18"/>
  <c r="E18" s="1"/>
  <c r="F18"/>
  <c r="D32"/>
  <c r="C32"/>
  <c r="G44"/>
  <c r="I44"/>
  <c r="F14"/>
  <c r="I30"/>
  <c r="I43"/>
  <c r="G30"/>
  <c r="G43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6"/>
  <c r="G47"/>
  <c r="G45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6"/>
  <c r="I47"/>
  <c r="G23"/>
  <c r="I39"/>
  <c r="C14"/>
  <c r="G39"/>
  <c r="I45"/>
  <c r="G15"/>
  <c r="I23"/>
  <c r="I15"/>
  <c r="C12" l="1"/>
  <c r="C11" s="1"/>
  <c r="C10" s="1"/>
  <c r="H18"/>
  <c r="H14"/>
  <c r="H32"/>
  <c r="H31"/>
  <c r="F12"/>
  <c r="E14"/>
  <c r="E32"/>
  <c r="I18"/>
  <c r="I14"/>
  <c r="G14"/>
  <c r="D12"/>
  <c r="D11" s="1"/>
  <c r="D10" s="1"/>
  <c r="G18"/>
  <c r="I32"/>
  <c r="G32"/>
  <c r="E31" l="1"/>
  <c r="H12"/>
  <c r="E12"/>
  <c r="I12"/>
  <c r="G12"/>
  <c r="F11"/>
  <c r="F10" s="1"/>
  <c r="I31"/>
  <c r="G31"/>
  <c r="E11" l="1"/>
  <c r="E10"/>
  <c r="H11"/>
  <c r="I11"/>
  <c r="G11"/>
  <c r="H10" l="1"/>
  <c r="I10"/>
  <c r="G10"/>
</calcChain>
</file>

<file path=xl/sharedStrings.xml><?xml version="1.0" encoding="utf-8"?>
<sst xmlns="http://schemas.openxmlformats.org/spreadsheetml/2006/main" count="73" uniqueCount="71">
  <si>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</si>
  <si>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</si>
  <si>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</si>
  <si>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</si>
  <si>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</si>
  <si>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</si>
  <si>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</si>
  <si>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</si>
  <si>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</si>
  <si>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</si>
  <si>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</si>
  <si>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</si>
  <si>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</si>
  <si>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</si>
  <si>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</si>
  <si>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</si>
  <si>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</si>
  <si>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</si>
  <si>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</si>
  <si>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</si>
  <si>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</si>
  <si>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</si>
  <si>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</si>
  <si>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</si>
  <si>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</si>
  <si>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</si>
  <si>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</si>
  <si>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</si>
  <si>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</si>
  <si>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</si>
  <si>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</si>
  <si>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</si>
  <si>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</si>
  <si>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</si>
  <si>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</si>
  <si>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</si>
  <si>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</si>
  <si>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</si>
  <si>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</si>
  <si>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</si>
  <si>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</si>
  <si>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</si>
  <si>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</si>
  <si>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</si>
  <si>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</si>
  <si>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</si>
  <si>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</si>
  <si>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</si>
  <si>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</si>
  <si>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</si>
  <si>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</si>
  <si>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</si>
  <si>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</si>
  <si>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</si>
  <si>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</si>
  <si>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</si>
  <si>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</si>
  <si>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</si>
  <si>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</si>
  <si>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</si>
  <si>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</si>
  <si>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</si>
  <si>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</si>
  <si>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r>
      <t xml:space="preserve">Собственные доходы </t>
    </r>
    <r>
      <rPr>
        <b/>
        <sz val="8"/>
        <rFont val="Arial Cyr"/>
        <charset val="204"/>
      </rPr>
      <t>(без акцизов и  платных)</t>
    </r>
  </si>
  <si>
    <t>план 2019</t>
  </si>
  <si>
    <t>факт.           отклонение от 2018</t>
  </si>
  <si>
    <t>исполнение 2019,      %</t>
  </si>
  <si>
    <t>Проч. Безвозм. + от пожертвований  (074 207…)</t>
  </si>
  <si>
    <t>Мониторинг собственных доходов консолидированного бюджета Панкрушихинского района по состоянию на 01.07.19 г.</t>
  </si>
  <si>
    <t>факт  на 1.07.19</t>
  </si>
  <si>
    <t>факт на 01.07.18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</si>
</sst>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15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center"/>
    </xf>
    <xf numFmtId="165" fontId="5" fillId="12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5" fillId="14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zoomScale="96" zoomScaleSheetLayoutView="96" workbookViewId="0">
      <pane xSplit="1" topLeftCell="B1" activePane="topRight" state="frozen"/>
      <selection pane="topRight" activeCell="A54" sqref="A54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15" t="s">
        <v>68</v>
      </c>
      <c r="B1" s="116"/>
      <c r="C1" s="117"/>
      <c r="D1" s="117"/>
      <c r="E1" s="117"/>
      <c r="F1" s="117"/>
      <c r="G1" s="117"/>
      <c r="H1" s="117"/>
    </row>
    <row r="2" spans="1:9" ht="15" hidden="1" customHeight="1">
      <c r="A2" s="10"/>
      <c r="B2" s="10"/>
      <c r="C2" s="10"/>
      <c r="D2" s="10"/>
      <c r="E2" s="10"/>
      <c r="F2" s="10"/>
      <c r="I2" s="11" t="s">
        <v>42</v>
      </c>
    </row>
    <row r="3" spans="1:9" ht="17.25" customHeight="1" thickBot="1">
      <c r="A3" s="111"/>
      <c r="B3" s="112"/>
      <c r="C3" s="113"/>
      <c r="D3" s="114"/>
      <c r="E3" s="114"/>
      <c r="F3" s="114"/>
      <c r="G3" s="114"/>
      <c r="H3" s="114"/>
      <c r="I3" s="114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7" t="s">
        <v>64</v>
      </c>
      <c r="D8" s="82" t="s">
        <v>69</v>
      </c>
      <c r="E8" s="48" t="s">
        <v>60</v>
      </c>
      <c r="F8" s="81" t="s">
        <v>70</v>
      </c>
      <c r="G8" s="14" t="s">
        <v>65</v>
      </c>
      <c r="H8" s="31" t="s">
        <v>61</v>
      </c>
      <c r="I8" s="15" t="s">
        <v>66</v>
      </c>
    </row>
    <row r="9" spans="1:9" s="2" customFormat="1" ht="13.5" thickBot="1">
      <c r="A9" s="51">
        <v>1</v>
      </c>
      <c r="B9" s="51">
        <v>2</v>
      </c>
      <c r="C9" s="52">
        <v>3</v>
      </c>
      <c r="D9" s="53">
        <v>4</v>
      </c>
      <c r="E9" s="54">
        <v>5</v>
      </c>
      <c r="F9" s="55">
        <v>6</v>
      </c>
      <c r="G9" s="56">
        <v>7</v>
      </c>
      <c r="H9" s="57">
        <v>8</v>
      </c>
      <c r="I9" s="58">
        <v>9</v>
      </c>
    </row>
    <row r="10" spans="1:9" s="2" customFormat="1" ht="18.75" customHeight="1" thickBot="1">
      <c r="A10" s="65" t="s">
        <v>63</v>
      </c>
      <c r="B10" s="66"/>
      <c r="C10" s="67">
        <f>C11-C30-C41-C43</f>
        <v>69819.400000000009</v>
      </c>
      <c r="D10" s="68">
        <f>D11-D30-D41-D43-D42</f>
        <v>28645.699999999993</v>
      </c>
      <c r="E10" s="69">
        <f>C10-D10</f>
        <v>41173.700000000012</v>
      </c>
      <c r="F10" s="70">
        <f>F11-F30-F41-F43</f>
        <v>27245.200000000001</v>
      </c>
      <c r="G10" s="71">
        <f>D10-F10</f>
        <v>1400.4999999999927</v>
      </c>
      <c r="H10" s="72">
        <f t="shared" ref="H10:H34" si="0">D10/F10*100</f>
        <v>105.14035499831161</v>
      </c>
      <c r="I10" s="73">
        <f>D10/C10*100</f>
        <v>41.028281537796069</v>
      </c>
    </row>
    <row r="11" spans="1:9" ht="24.75" customHeight="1" thickBot="1">
      <c r="A11" s="59" t="s">
        <v>55</v>
      </c>
      <c r="B11" s="60" t="s">
        <v>6</v>
      </c>
      <c r="C11" s="61">
        <f>C12+C31+C30</f>
        <v>78001.2</v>
      </c>
      <c r="D11" s="89">
        <f>D12+D30+D31</f>
        <v>33086.399999999994</v>
      </c>
      <c r="E11" s="74">
        <f t="shared" ref="E11:E40" si="1">C11-D11</f>
        <v>44914.8</v>
      </c>
      <c r="F11" s="62">
        <f>F12+F31+F30</f>
        <v>34216</v>
      </c>
      <c r="G11" s="63">
        <f>D11-F11</f>
        <v>-1129.6000000000058</v>
      </c>
      <c r="H11" s="72">
        <f t="shared" si="0"/>
        <v>96.698620528407744</v>
      </c>
      <c r="I11" s="64">
        <f>D11/C11*100</f>
        <v>42.417808956785272</v>
      </c>
    </row>
    <row r="12" spans="1:9" ht="20.25" customHeight="1" thickBot="1">
      <c r="A12" s="16" t="s">
        <v>40</v>
      </c>
      <c r="B12" s="17" t="s">
        <v>6</v>
      </c>
      <c r="C12" s="38">
        <f>C13+C14+C18+C23</f>
        <v>53915</v>
      </c>
      <c r="D12" s="90">
        <f>D13+D14+D23+D18</f>
        <v>23395.8</v>
      </c>
      <c r="E12" s="75">
        <f t="shared" si="1"/>
        <v>30519.200000000001</v>
      </c>
      <c r="F12" s="44">
        <f>F13+F14+F23+F18</f>
        <v>20633.8</v>
      </c>
      <c r="G12" s="18">
        <f t="shared" ref="G12:G47" si="2">D12-F12</f>
        <v>2762</v>
      </c>
      <c r="H12" s="72">
        <f t="shared" si="0"/>
        <v>113.38580387519508</v>
      </c>
      <c r="I12" s="19">
        <f t="shared" ref="I12:I47" si="3">D12/C12*100</f>
        <v>43.393860706667901</v>
      </c>
    </row>
    <row r="13" spans="1:9" ht="18.75" customHeight="1" thickBot="1">
      <c r="A13" s="36" t="s">
        <v>46</v>
      </c>
      <c r="B13" s="25" t="s">
        <v>7</v>
      </c>
      <c r="C13" s="39">
        <v>33590</v>
      </c>
      <c r="D13" s="86">
        <v>15140.4</v>
      </c>
      <c r="E13" s="76">
        <f t="shared" si="1"/>
        <v>18449.599999999999</v>
      </c>
      <c r="F13" s="97">
        <v>14246.3</v>
      </c>
      <c r="G13" s="49">
        <f t="shared" si="2"/>
        <v>894.10000000000036</v>
      </c>
      <c r="H13" s="72">
        <f t="shared" si="0"/>
        <v>106.27601552683853</v>
      </c>
      <c r="I13" s="13">
        <f t="shared" si="3"/>
        <v>45.07412920512057</v>
      </c>
    </row>
    <row r="14" spans="1:9" ht="13.5" thickBot="1">
      <c r="A14" s="32" t="s">
        <v>10</v>
      </c>
      <c r="B14" s="33" t="s">
        <v>11</v>
      </c>
      <c r="C14" s="39">
        <f>C15+C16+C17</f>
        <v>7261</v>
      </c>
      <c r="D14" s="39">
        <f>D15+D16+D17</f>
        <v>5181.5</v>
      </c>
      <c r="E14" s="76">
        <f t="shared" si="1"/>
        <v>2079.5</v>
      </c>
      <c r="F14" s="45">
        <f>F15+F16+F17</f>
        <v>3826.8999999999996</v>
      </c>
      <c r="G14" s="49">
        <f t="shared" si="2"/>
        <v>1354.6000000000004</v>
      </c>
      <c r="H14" s="72">
        <f t="shared" si="0"/>
        <v>135.39679636259115</v>
      </c>
      <c r="I14" s="13">
        <f t="shared" si="3"/>
        <v>71.360694119267322</v>
      </c>
    </row>
    <row r="15" spans="1:9" s="8" customFormat="1" ht="34.5" thickBot="1">
      <c r="A15" s="3" t="s">
        <v>47</v>
      </c>
      <c r="B15" s="4" t="s">
        <v>12</v>
      </c>
      <c r="C15" s="40">
        <v>2744</v>
      </c>
      <c r="D15" s="87">
        <v>2265.4</v>
      </c>
      <c r="E15" s="92">
        <f t="shared" si="1"/>
        <v>478.59999999999991</v>
      </c>
      <c r="F15" s="98">
        <v>1615.8</v>
      </c>
      <c r="G15" s="12">
        <f t="shared" si="2"/>
        <v>649.60000000000014</v>
      </c>
      <c r="H15" s="72">
        <f t="shared" si="0"/>
        <v>140.20299542022531</v>
      </c>
      <c r="I15" s="13">
        <f t="shared" si="3"/>
        <v>82.558309037900884</v>
      </c>
    </row>
    <row r="16" spans="1:9" s="8" customFormat="1" ht="23.25" thickBot="1">
      <c r="A16" s="3" t="s">
        <v>48</v>
      </c>
      <c r="B16" s="4" t="s">
        <v>36</v>
      </c>
      <c r="C16" s="40">
        <v>2829</v>
      </c>
      <c r="D16" s="87">
        <v>1629.4</v>
      </c>
      <c r="E16" s="92">
        <f>C16-D16</f>
        <v>1199.5999999999999</v>
      </c>
      <c r="F16" s="98">
        <v>1638.8</v>
      </c>
      <c r="G16" s="12">
        <f t="shared" si="2"/>
        <v>-9.3999999999998636</v>
      </c>
      <c r="H16" s="72">
        <f t="shared" si="0"/>
        <v>99.426409567976577</v>
      </c>
      <c r="I16" s="13">
        <f t="shared" si="3"/>
        <v>57.596323789324856</v>
      </c>
    </row>
    <row r="17" spans="1:9" s="8" customFormat="1" ht="13.5" thickBot="1">
      <c r="A17" s="6" t="s">
        <v>13</v>
      </c>
      <c r="B17" s="4" t="s">
        <v>14</v>
      </c>
      <c r="C17" s="40">
        <v>1688</v>
      </c>
      <c r="D17" s="87">
        <v>1286.7</v>
      </c>
      <c r="E17" s="69">
        <f t="shared" si="1"/>
        <v>401.29999999999995</v>
      </c>
      <c r="F17" s="98">
        <v>572.29999999999995</v>
      </c>
      <c r="G17" s="12">
        <f t="shared" si="2"/>
        <v>714.40000000000009</v>
      </c>
      <c r="H17" s="72">
        <f t="shared" si="0"/>
        <v>224.82963480691947</v>
      </c>
      <c r="I17" s="13">
        <f t="shared" si="3"/>
        <v>76.226303317535553</v>
      </c>
    </row>
    <row r="18" spans="1:9" ht="16.5" customHeight="1" thickBot="1">
      <c r="A18" s="32" t="s">
        <v>15</v>
      </c>
      <c r="B18" s="33" t="s">
        <v>16</v>
      </c>
      <c r="C18" s="39">
        <f>C19+C20+C21+C22</f>
        <v>12297</v>
      </c>
      <c r="D18" s="86">
        <f>D19+D20+D21</f>
        <v>2662.6</v>
      </c>
      <c r="E18" s="76">
        <f t="shared" si="1"/>
        <v>9634.4</v>
      </c>
      <c r="F18" s="45">
        <f>F19+F20+F21</f>
        <v>2122.1999999999998</v>
      </c>
      <c r="G18" s="12">
        <f t="shared" si="2"/>
        <v>540.40000000000009</v>
      </c>
      <c r="H18" s="72">
        <f t="shared" si="0"/>
        <v>125.4641409857695</v>
      </c>
      <c r="I18" s="13">
        <f t="shared" si="3"/>
        <v>21.652435553387004</v>
      </c>
    </row>
    <row r="19" spans="1:9" ht="13.5" thickBot="1">
      <c r="A19" s="3" t="s">
        <v>17</v>
      </c>
      <c r="B19" s="4" t="s">
        <v>18</v>
      </c>
      <c r="C19" s="41">
        <v>1555</v>
      </c>
      <c r="D19" s="88">
        <v>126.9</v>
      </c>
      <c r="E19" s="77">
        <f t="shared" si="1"/>
        <v>1428.1</v>
      </c>
      <c r="F19" s="99">
        <v>125.2</v>
      </c>
      <c r="G19" s="12">
        <f t="shared" si="2"/>
        <v>1.7000000000000028</v>
      </c>
      <c r="H19" s="72">
        <f t="shared" si="0"/>
        <v>101.35782747603834</v>
      </c>
      <c r="I19" s="13">
        <f t="shared" si="3"/>
        <v>8.160771704180064</v>
      </c>
    </row>
    <row r="20" spans="1:9" ht="13.5" thickBot="1">
      <c r="A20" s="3" t="s">
        <v>51</v>
      </c>
      <c r="B20" s="4" t="s">
        <v>50</v>
      </c>
      <c r="C20" s="41">
        <v>1905</v>
      </c>
      <c r="D20" s="88">
        <v>1460.1</v>
      </c>
      <c r="E20" s="77">
        <f t="shared" si="1"/>
        <v>444.90000000000009</v>
      </c>
      <c r="F20" s="99">
        <v>1169.5</v>
      </c>
      <c r="G20" s="12">
        <f t="shared" si="2"/>
        <v>290.59999999999991</v>
      </c>
      <c r="H20" s="72">
        <f t="shared" si="0"/>
        <v>124.84822573749466</v>
      </c>
      <c r="I20" s="13">
        <f t="shared" si="3"/>
        <v>76.645669291338578</v>
      </c>
    </row>
    <row r="21" spans="1:9" ht="13.5" thickBot="1">
      <c r="A21" s="3" t="s">
        <v>52</v>
      </c>
      <c r="B21" s="4" t="s">
        <v>49</v>
      </c>
      <c r="C21" s="41">
        <v>8837</v>
      </c>
      <c r="D21" s="88">
        <v>1075.5999999999999</v>
      </c>
      <c r="E21" s="77">
        <f t="shared" si="1"/>
        <v>7761.4</v>
      </c>
      <c r="F21" s="99">
        <v>827.5</v>
      </c>
      <c r="G21" s="12">
        <f t="shared" si="2"/>
        <v>248.09999999999991</v>
      </c>
      <c r="H21" s="72">
        <f t="shared" si="0"/>
        <v>129.98187311178248</v>
      </c>
      <c r="I21" s="13">
        <f t="shared" si="3"/>
        <v>12.171551431481271</v>
      </c>
    </row>
    <row r="22" spans="1:9" ht="0.75" customHeight="1" thickBot="1">
      <c r="A22" s="3"/>
      <c r="C22" s="41"/>
      <c r="D22" s="84"/>
      <c r="E22" s="69">
        <f t="shared" si="1"/>
        <v>0</v>
      </c>
      <c r="F22" s="46"/>
      <c r="G22" s="12">
        <f t="shared" si="2"/>
        <v>0</v>
      </c>
      <c r="H22" s="72" t="e">
        <f t="shared" si="0"/>
        <v>#DIV/0!</v>
      </c>
      <c r="I22" s="13" t="e">
        <f t="shared" si="3"/>
        <v>#DIV/0!</v>
      </c>
    </row>
    <row r="23" spans="1:9" ht="22.5" customHeight="1" thickBot="1">
      <c r="A23" s="32" t="s">
        <v>19</v>
      </c>
      <c r="B23" s="33" t="s">
        <v>20</v>
      </c>
      <c r="C23" s="39">
        <v>767</v>
      </c>
      <c r="D23" s="86">
        <v>411.3</v>
      </c>
      <c r="E23" s="93">
        <f t="shared" si="1"/>
        <v>355.7</v>
      </c>
      <c r="F23" s="100">
        <v>438.4</v>
      </c>
      <c r="G23" s="12">
        <f t="shared" si="2"/>
        <v>-27.099999999999966</v>
      </c>
      <c r="H23" s="72">
        <f t="shared" si="0"/>
        <v>93.818430656934311</v>
      </c>
      <c r="I23" s="13">
        <f t="shared" si="3"/>
        <v>53.624511082138206</v>
      </c>
    </row>
    <row r="24" spans="1:9" ht="21" customHeight="1" thickBot="1">
      <c r="A24" s="32" t="s">
        <v>21</v>
      </c>
      <c r="B24" s="33" t="s">
        <v>22</v>
      </c>
      <c r="C24" s="39"/>
      <c r="D24" s="80"/>
      <c r="E24" s="76">
        <f t="shared" si="1"/>
        <v>0</v>
      </c>
      <c r="F24" s="45"/>
      <c r="G24" s="12">
        <f t="shared" si="2"/>
        <v>0</v>
      </c>
      <c r="H24" s="72" t="e">
        <f t="shared" si="0"/>
        <v>#DIV/0!</v>
      </c>
      <c r="I24" s="13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1"/>
      <c r="D25" s="84"/>
      <c r="E25" s="76">
        <f t="shared" si="1"/>
        <v>0</v>
      </c>
      <c r="F25" s="46"/>
      <c r="G25" s="12">
        <f t="shared" si="2"/>
        <v>0</v>
      </c>
      <c r="H25" s="72" t="e">
        <f t="shared" si="0"/>
        <v>#DIV/0!</v>
      </c>
      <c r="I25" s="13" t="e">
        <f t="shared" si="3"/>
        <v>#DIV/0!</v>
      </c>
    </row>
    <row r="26" spans="1:9" ht="3" hidden="1" customHeight="1">
      <c r="A26" s="6" t="s">
        <v>37</v>
      </c>
      <c r="B26" s="7"/>
      <c r="C26" s="41"/>
      <c r="D26" s="84"/>
      <c r="E26" s="76">
        <f t="shared" si="1"/>
        <v>0</v>
      </c>
      <c r="F26" s="46"/>
      <c r="G26" s="12">
        <f t="shared" si="2"/>
        <v>0</v>
      </c>
      <c r="H26" s="72" t="e">
        <f t="shared" si="0"/>
        <v>#DIV/0!</v>
      </c>
      <c r="I26" s="13" t="e">
        <f t="shared" si="3"/>
        <v>#DIV/0!</v>
      </c>
    </row>
    <row r="27" spans="1:9" ht="4.5" hidden="1" customHeight="1">
      <c r="A27" s="6" t="s">
        <v>32</v>
      </c>
      <c r="B27" s="7"/>
      <c r="C27" s="41"/>
      <c r="D27" s="84"/>
      <c r="E27" s="76">
        <f t="shared" si="1"/>
        <v>0</v>
      </c>
      <c r="F27" s="46"/>
      <c r="G27" s="12">
        <f t="shared" si="2"/>
        <v>0</v>
      </c>
      <c r="H27" s="72" t="e">
        <f t="shared" si="0"/>
        <v>#DIV/0!</v>
      </c>
      <c r="I27" s="13" t="e">
        <f t="shared" si="3"/>
        <v>#DIV/0!</v>
      </c>
    </row>
    <row r="28" spans="1:9" ht="2.25" hidden="1" customHeight="1">
      <c r="A28" s="3" t="s">
        <v>32</v>
      </c>
      <c r="B28" s="4"/>
      <c r="C28" s="41"/>
      <c r="D28" s="84"/>
      <c r="E28" s="76">
        <f t="shared" si="1"/>
        <v>0</v>
      </c>
      <c r="F28" s="46"/>
      <c r="G28" s="12">
        <f t="shared" si="2"/>
        <v>0</v>
      </c>
      <c r="H28" s="72" t="e">
        <f t="shared" si="0"/>
        <v>#DIV/0!</v>
      </c>
      <c r="I28" s="13" t="e">
        <f t="shared" si="3"/>
        <v>#DIV/0!</v>
      </c>
    </row>
    <row r="29" spans="1:9" ht="3.75" hidden="1" customHeight="1">
      <c r="A29" s="20" t="s">
        <v>29</v>
      </c>
      <c r="B29" s="21"/>
      <c r="C29" s="42"/>
      <c r="D29" s="85"/>
      <c r="E29" s="76">
        <f t="shared" si="1"/>
        <v>0</v>
      </c>
      <c r="F29" s="47"/>
      <c r="G29" s="22">
        <f t="shared" si="2"/>
        <v>0</v>
      </c>
      <c r="H29" s="72" t="e">
        <f t="shared" si="0"/>
        <v>#DIV/0!</v>
      </c>
      <c r="I29" s="23" t="e">
        <f t="shared" si="3"/>
        <v>#DIV/0!</v>
      </c>
    </row>
    <row r="30" spans="1:9" ht="27.75" customHeight="1" thickBot="1">
      <c r="A30" s="24" t="s">
        <v>43</v>
      </c>
      <c r="B30" s="25" t="s">
        <v>44</v>
      </c>
      <c r="C30" s="39">
        <v>1816.4</v>
      </c>
      <c r="D30" s="86">
        <v>958.6</v>
      </c>
      <c r="E30" s="93">
        <f t="shared" si="1"/>
        <v>857.80000000000007</v>
      </c>
      <c r="F30" s="101">
        <v>3271.8</v>
      </c>
      <c r="G30" s="26">
        <f>D30-F30</f>
        <v>-2313.2000000000003</v>
      </c>
      <c r="H30" s="72">
        <f t="shared" si="0"/>
        <v>29.298856898343416</v>
      </c>
      <c r="I30" s="23">
        <f t="shared" si="3"/>
        <v>52.774719224840339</v>
      </c>
    </row>
    <row r="31" spans="1:9" ht="18.75" thickBot="1">
      <c r="A31" s="27" t="s">
        <v>39</v>
      </c>
      <c r="B31" s="28"/>
      <c r="C31" s="43">
        <f>C32+C39+C41+C43+C44+C45+C46+C47</f>
        <v>22269.8</v>
      </c>
      <c r="D31" s="43">
        <f>D32+D39+D41+D43+D44+D45+D46+D47</f>
        <v>8732</v>
      </c>
      <c r="E31" s="75">
        <f t="shared" si="1"/>
        <v>13537.8</v>
      </c>
      <c r="F31" s="83">
        <f>F32+F39+F40+F41+F43+F44+F45+F46+F47</f>
        <v>10310.400000000001</v>
      </c>
      <c r="G31" s="29">
        <f t="shared" si="2"/>
        <v>-1578.4000000000015</v>
      </c>
      <c r="H31" s="72">
        <f t="shared" si="0"/>
        <v>84.691185599006815</v>
      </c>
      <c r="I31" s="30">
        <f t="shared" si="3"/>
        <v>39.210051280209072</v>
      </c>
    </row>
    <row r="32" spans="1:9" ht="34.5" thickBot="1">
      <c r="A32" s="32" t="s">
        <v>1</v>
      </c>
      <c r="B32" s="33" t="s">
        <v>2</v>
      </c>
      <c r="C32" s="39">
        <f>C33+C34+C36+C37+C38+C35</f>
        <v>10652.7</v>
      </c>
      <c r="D32" s="86">
        <f>D33+D34+D36+D37+D38+D35</f>
        <v>3860.8999999999996</v>
      </c>
      <c r="E32" s="93">
        <f t="shared" si="1"/>
        <v>6791.8000000000011</v>
      </c>
      <c r="F32" s="45">
        <f>F33+F34+F35+F37+F38</f>
        <v>3444.9</v>
      </c>
      <c r="G32" s="49">
        <f t="shared" si="2"/>
        <v>415.99999999999955</v>
      </c>
      <c r="H32" s="72">
        <f t="shared" si="0"/>
        <v>112.07582222996312</v>
      </c>
      <c r="I32" s="13">
        <f t="shared" si="3"/>
        <v>36.243393693617577</v>
      </c>
    </row>
    <row r="33" spans="1:9" ht="23.25" thickBot="1">
      <c r="A33" s="6" t="s">
        <v>28</v>
      </c>
      <c r="B33" s="7" t="s">
        <v>27</v>
      </c>
      <c r="C33" s="41"/>
      <c r="D33" s="95"/>
      <c r="E33" s="77">
        <f t="shared" si="1"/>
        <v>0</v>
      </c>
      <c r="F33" s="102"/>
      <c r="G33" s="12">
        <f t="shared" si="2"/>
        <v>0</v>
      </c>
      <c r="H33" s="72" t="e">
        <f t="shared" si="0"/>
        <v>#DIV/0!</v>
      </c>
      <c r="I33" s="13" t="e">
        <f t="shared" si="3"/>
        <v>#DIV/0!</v>
      </c>
    </row>
    <row r="34" spans="1:9" ht="45.75" thickBot="1">
      <c r="A34" s="3" t="s">
        <v>3</v>
      </c>
      <c r="B34" s="4" t="s">
        <v>41</v>
      </c>
      <c r="C34" s="41">
        <v>9238.7000000000007</v>
      </c>
      <c r="D34" s="88">
        <v>3447.7</v>
      </c>
      <c r="E34" s="79">
        <v>3075.8</v>
      </c>
      <c r="F34" s="102">
        <v>3075.8</v>
      </c>
      <c r="G34" s="12">
        <f t="shared" si="2"/>
        <v>371.89999999999964</v>
      </c>
      <c r="H34" s="72">
        <f t="shared" si="0"/>
        <v>112.0911632745952</v>
      </c>
      <c r="I34" s="13">
        <f t="shared" si="3"/>
        <v>37.31802093368114</v>
      </c>
    </row>
    <row r="35" spans="1:9" ht="21.75" customHeight="1" thickBot="1">
      <c r="A35" s="3" t="s">
        <v>54</v>
      </c>
      <c r="B35" s="4"/>
      <c r="C35" s="41">
        <v>464</v>
      </c>
      <c r="D35" s="88">
        <v>106</v>
      </c>
      <c r="E35" s="78">
        <v>67.599999999999994</v>
      </c>
      <c r="F35" s="102">
        <v>67.599999999999994</v>
      </c>
      <c r="G35" s="12"/>
      <c r="H35" s="72">
        <f t="shared" ref="H35:H47" si="4">D35/F35*100</f>
        <v>156.80473372781069</v>
      </c>
      <c r="I35" s="13"/>
    </row>
    <row r="36" spans="1:9" ht="1.5" hidden="1" customHeight="1">
      <c r="A36" s="3"/>
      <c r="B36" s="4" t="s">
        <v>35</v>
      </c>
      <c r="C36" s="41"/>
      <c r="D36" s="84"/>
      <c r="E36" s="77">
        <f t="shared" si="1"/>
        <v>0</v>
      </c>
      <c r="F36" s="102"/>
      <c r="G36" s="12">
        <f t="shared" si="2"/>
        <v>0</v>
      </c>
      <c r="H36" s="72" t="e">
        <f t="shared" si="4"/>
        <v>#DIV/0!</v>
      </c>
      <c r="I36" s="13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1"/>
      <c r="D37" s="84"/>
      <c r="E37" s="77">
        <f t="shared" si="1"/>
        <v>0</v>
      </c>
      <c r="F37" s="102"/>
      <c r="G37" s="12">
        <f t="shared" si="2"/>
        <v>0</v>
      </c>
      <c r="H37" s="72" t="e">
        <f t="shared" si="4"/>
        <v>#DIV/0!</v>
      </c>
      <c r="I37" s="13" t="e">
        <f t="shared" si="3"/>
        <v>#DIV/0!</v>
      </c>
    </row>
    <row r="38" spans="1:9" ht="25.5" customHeight="1" thickBot="1">
      <c r="A38" s="3" t="s">
        <v>56</v>
      </c>
      <c r="B38" s="4" t="s">
        <v>45</v>
      </c>
      <c r="C38" s="41">
        <v>950</v>
      </c>
      <c r="D38" s="88">
        <v>307.2</v>
      </c>
      <c r="E38" s="79">
        <v>301.5</v>
      </c>
      <c r="F38" s="102">
        <v>301.5</v>
      </c>
      <c r="G38" s="12">
        <f t="shared" si="2"/>
        <v>5.6999999999999886</v>
      </c>
      <c r="H38" s="72">
        <f t="shared" si="4"/>
        <v>101.89054726368158</v>
      </c>
      <c r="I38" s="13">
        <f t="shared" si="3"/>
        <v>32.336842105263159</v>
      </c>
    </row>
    <row r="39" spans="1:9" ht="13.5" thickBot="1">
      <c r="A39" s="32" t="s">
        <v>23</v>
      </c>
      <c r="B39" s="33" t="s">
        <v>24</v>
      </c>
      <c r="C39" s="39">
        <v>80</v>
      </c>
      <c r="D39" s="86">
        <v>26.2</v>
      </c>
      <c r="E39" s="76">
        <v>43.1</v>
      </c>
      <c r="F39" s="103">
        <v>43.1</v>
      </c>
      <c r="G39" s="12">
        <f t="shared" si="2"/>
        <v>-16.900000000000002</v>
      </c>
      <c r="H39" s="72">
        <f t="shared" si="4"/>
        <v>60.788863109048719</v>
      </c>
      <c r="I39" s="13">
        <f t="shared" si="3"/>
        <v>32.75</v>
      </c>
    </row>
    <row r="40" spans="1:9" ht="13.5" thickBot="1">
      <c r="A40" s="32"/>
      <c r="B40" s="25"/>
      <c r="C40" s="39"/>
      <c r="D40" s="80"/>
      <c r="E40" s="76">
        <f t="shared" si="1"/>
        <v>0</v>
      </c>
      <c r="F40" s="96"/>
      <c r="G40" s="12">
        <f t="shared" si="2"/>
        <v>0</v>
      </c>
      <c r="H40" s="72" t="e">
        <f t="shared" si="4"/>
        <v>#DIV/0!</v>
      </c>
      <c r="I40" s="13" t="e">
        <f t="shared" si="3"/>
        <v>#DIV/0!</v>
      </c>
    </row>
    <row r="41" spans="1:9" ht="13.5" thickBot="1">
      <c r="A41" s="34" t="s">
        <v>57</v>
      </c>
      <c r="B41" s="33" t="s">
        <v>38</v>
      </c>
      <c r="C41" s="39">
        <v>6365.4</v>
      </c>
      <c r="D41" s="86">
        <v>1726.4</v>
      </c>
      <c r="E41" s="76">
        <v>3319.2</v>
      </c>
      <c r="F41" s="104">
        <v>3319.2</v>
      </c>
      <c r="G41" s="12">
        <f t="shared" si="2"/>
        <v>-1592.7999999999997</v>
      </c>
      <c r="H41" s="72">
        <f t="shared" si="4"/>
        <v>52.012533140515792</v>
      </c>
      <c r="I41" s="13">
        <f t="shared" si="3"/>
        <v>27.121626292141894</v>
      </c>
    </row>
    <row r="42" spans="1:9" ht="13.5" thickBot="1">
      <c r="A42" s="110" t="s">
        <v>67</v>
      </c>
      <c r="B42" s="33"/>
      <c r="C42" s="109">
        <v>243.5</v>
      </c>
      <c r="D42" s="96">
        <v>1744.7</v>
      </c>
      <c r="E42" s="76"/>
      <c r="F42" s="94"/>
      <c r="G42" s="12"/>
      <c r="H42" s="72"/>
      <c r="I42" s="13"/>
    </row>
    <row r="43" spans="1:9" ht="13.5" thickBot="1">
      <c r="A43" s="34" t="s">
        <v>58</v>
      </c>
      <c r="B43" s="33"/>
      <c r="C43" s="39">
        <v>0</v>
      </c>
      <c r="D43" s="86">
        <v>11</v>
      </c>
      <c r="E43" s="76">
        <v>379.8</v>
      </c>
      <c r="F43" s="105">
        <v>379.8</v>
      </c>
      <c r="G43" s="12">
        <f t="shared" si="2"/>
        <v>-368.8</v>
      </c>
      <c r="H43" s="72">
        <f t="shared" si="4"/>
        <v>2.8962611901000526</v>
      </c>
      <c r="I43" s="13" t="e">
        <f t="shared" si="3"/>
        <v>#DIV/0!</v>
      </c>
    </row>
    <row r="44" spans="1:9" ht="26.25" thickBot="1">
      <c r="A44" s="34" t="s">
        <v>53</v>
      </c>
      <c r="B44" s="33"/>
      <c r="C44" s="39">
        <v>404</v>
      </c>
      <c r="D44" s="86">
        <v>178.2</v>
      </c>
      <c r="E44" s="76">
        <v>1795.6</v>
      </c>
      <c r="F44" s="106">
        <v>1795.6</v>
      </c>
      <c r="G44" s="12">
        <f t="shared" si="2"/>
        <v>-1617.3999999999999</v>
      </c>
      <c r="H44" s="72">
        <f t="shared" si="4"/>
        <v>9.9242593005123627</v>
      </c>
      <c r="I44" s="13">
        <f t="shared" si="3"/>
        <v>44.108910891089103</v>
      </c>
    </row>
    <row r="45" spans="1:9" ht="24.75" thickBot="1">
      <c r="A45" s="35" t="s">
        <v>25</v>
      </c>
      <c r="B45" s="33" t="s">
        <v>26</v>
      </c>
      <c r="C45" s="39">
        <v>4063.2</v>
      </c>
      <c r="D45" s="86">
        <v>2713.7</v>
      </c>
      <c r="E45" s="76">
        <v>957.7</v>
      </c>
      <c r="F45" s="108">
        <v>957.7</v>
      </c>
      <c r="G45" s="12">
        <f t="shared" si="2"/>
        <v>1755.9999999999998</v>
      </c>
      <c r="H45" s="72">
        <f t="shared" si="4"/>
        <v>283.3559569802652</v>
      </c>
      <c r="I45" s="13">
        <f t="shared" si="3"/>
        <v>66.787261271903915</v>
      </c>
    </row>
    <row r="46" spans="1:9" ht="13.5" thickBot="1">
      <c r="A46" s="32" t="s">
        <v>59</v>
      </c>
      <c r="B46" s="33" t="s">
        <v>0</v>
      </c>
      <c r="C46" s="39">
        <v>704.5</v>
      </c>
      <c r="D46" s="86">
        <v>215.6</v>
      </c>
      <c r="E46" s="76">
        <v>362</v>
      </c>
      <c r="F46" s="108">
        <v>362</v>
      </c>
      <c r="G46" s="12">
        <f t="shared" si="2"/>
        <v>-146.4</v>
      </c>
      <c r="H46" s="72">
        <f t="shared" si="4"/>
        <v>59.55801104972376</v>
      </c>
      <c r="I46" s="13">
        <f t="shared" si="3"/>
        <v>30.603264726756564</v>
      </c>
    </row>
    <row r="47" spans="1:9" ht="13.5" thickBot="1">
      <c r="A47" s="32" t="s">
        <v>8</v>
      </c>
      <c r="B47" s="33" t="s">
        <v>9</v>
      </c>
      <c r="C47" s="39"/>
      <c r="D47" s="91"/>
      <c r="E47" s="76">
        <v>8.1</v>
      </c>
      <c r="F47" s="107">
        <v>8.1</v>
      </c>
      <c r="G47" s="12">
        <f t="shared" si="2"/>
        <v>-8.1</v>
      </c>
      <c r="H47" s="72">
        <f t="shared" si="4"/>
        <v>0</v>
      </c>
      <c r="I47" s="13" t="e">
        <f t="shared" si="3"/>
        <v>#DIV/0!</v>
      </c>
    </row>
    <row r="48" spans="1:9" ht="12.75">
      <c r="A48" s="1" t="s">
        <v>62</v>
      </c>
      <c r="D48" s="50"/>
      <c r="E48" s="50"/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2019-06-06T09:33:41Z</cp:lastPrinted>
  <dcterms:created xsi:type="dcterms:W3CDTF">2005-06-06T04:55:52Z</dcterms:created>
  <dcterms:modified xsi:type="dcterms:W3CDTF">2019-07-02T07:56:50Z</dcterms:modified>
</cp:coreProperties>
</file>