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9" sheetId="3" r:id="rId1"/>
  </sheets>
  <definedNames>
    <definedName name="_xlnm.Print_Area" localSheetId="0">'2019'!$A$1:$I$48</definedName>
  </definedNames>
  <calcPr calcId="124519"/>
</workbook>
</file>

<file path=xl/calcChain.xml><?xml version="1.0" encoding="utf-8"?>
<calcChain xmlns="http://schemas.openxmlformats.org/spreadsheetml/2006/main">
  <c r="F10" i="3"/>
  <c r="C10"/>
  <c r="F31"/>
  <c r="E39"/>
  <c r="E40"/>
  <c r="E41"/>
  <c r="E42"/>
  <c r="E43"/>
  <c r="E44"/>
  <c r="E45"/>
  <c r="E46"/>
  <c r="E47"/>
  <c r="E33"/>
  <c r="E34"/>
  <c r="E35"/>
  <c r="E36"/>
  <c r="E37"/>
  <c r="E38"/>
  <c r="C31" l="1"/>
  <c r="F32"/>
  <c r="E30"/>
  <c r="D14"/>
  <c r="E15"/>
  <c r="E16"/>
  <c r="E17"/>
  <c r="H44"/>
  <c r="H47"/>
  <c r="H46"/>
  <c r="H45"/>
  <c r="H43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8" l="1"/>
  <c r="E13"/>
  <c r="E19"/>
  <c r="E20"/>
  <c r="E21"/>
  <c r="E22"/>
  <c r="E23"/>
  <c r="E24"/>
  <c r="E25"/>
  <c r="E26"/>
  <c r="E27"/>
  <c r="E28"/>
  <c r="E29"/>
  <c r="D18"/>
  <c r="E18" s="1"/>
  <c r="F18"/>
  <c r="D32"/>
  <c r="C32"/>
  <c r="G44"/>
  <c r="I44"/>
  <c r="F14"/>
  <c r="I30"/>
  <c r="I43"/>
  <c r="G30"/>
  <c r="G43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6"/>
  <c r="G47"/>
  <c r="G45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6"/>
  <c r="I47"/>
  <c r="G23"/>
  <c r="I39"/>
  <c r="C14"/>
  <c r="G39"/>
  <c r="I45"/>
  <c r="G15"/>
  <c r="I23"/>
  <c r="I15"/>
  <c r="D31" l="1"/>
  <c r="H31" s="1"/>
  <c r="E32"/>
  <c r="C12"/>
  <c r="C11" s="1"/>
  <c r="H18"/>
  <c r="H14"/>
  <c r="H32"/>
  <c r="F12"/>
  <c r="E14"/>
  <c r="I18"/>
  <c r="I14"/>
  <c r="G14"/>
  <c r="D12"/>
  <c r="G18"/>
  <c r="I32"/>
  <c r="G32"/>
  <c r="D11" l="1"/>
  <c r="D10" s="1"/>
  <c r="E31"/>
  <c r="H12"/>
  <c r="E12"/>
  <c r="I12"/>
  <c r="G12"/>
  <c r="F11"/>
  <c r="I31"/>
  <c r="G31"/>
  <c r="E11" l="1"/>
  <c r="E10"/>
  <c r="H11"/>
  <c r="I11"/>
  <c r="G11"/>
  <c r="H10" l="1"/>
  <c r="I10"/>
  <c r="G10"/>
</calcChain>
</file>

<file path=xl/sharedStrings.xml><?xml version="1.0" encoding="utf-8"?>
<sst xmlns="http://schemas.openxmlformats.org/spreadsheetml/2006/main" count="73" uniqueCount="71">
  <si>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</si>
  <si>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</si>
  <si>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</si>
  <si>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</si>
  <si>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</si>
  <si>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</si>
  <si>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</si>
  <si>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</si>
  <si>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</si>
  <si>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</si>
  <si>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</si>
  <si>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</si>
  <si>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</si>
  <si>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</si>
  <si>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</si>
  <si>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</si>
  <si>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</si>
  <si>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</si>
  <si>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</si>
  <si>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</si>
  <si>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</si>
  <si>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</si>
  <si>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</si>
  <si>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</si>
  <si>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</si>
  <si>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</si>
  <si>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</si>
  <si>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</si>
  <si>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</si>
  <si>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</si>
  <si>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</si>
  <si>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</si>
  <si>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</si>
  <si>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</si>
  <si>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</si>
  <si>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</si>
  <si>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</si>
  <si>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</si>
  <si>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</si>
  <si>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</si>
  <si>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</si>
  <si>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</si>
  <si>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</si>
  <si>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</si>
  <si>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</si>
  <si>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</si>
  <si>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</si>
  <si>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</si>
  <si>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</si>
  <si>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</si>
  <si>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</si>
  <si>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</si>
  <si>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</si>
  <si>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</si>
  <si>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</si>
  <si>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</si>
  <si>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</si>
  <si>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</si>
  <si>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</si>
  <si>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</si>
  <si>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</si>
  <si>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</si>
  <si>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t>план 2019</t>
  </si>
  <si>
    <t>факт.           отклонение от 2018</t>
  </si>
  <si>
    <t>исполнение 2019,      %</t>
  </si>
  <si>
    <t>Проч. Безвозм. + от пожертвований  (074 207…)</t>
  </si>
  <si>
    <t>факт  на 1.07.19</t>
  </si>
  <si>
    <t>факт на 01.08.18</t>
  </si>
  <si>
    <t>Мониторинг собственных доходов консолидированного бюджета Панкрушихинского района по состоянию на 01.08.19 г.</t>
  </si>
  <si>
    <r>
      <t xml:space="preserve">Собственные доходы </t>
    </r>
    <r>
      <rPr>
        <b/>
        <sz val="8"/>
        <rFont val="Arial Cyr"/>
        <charset val="204"/>
      </rPr>
      <t>(без акцизов, платных и безвозмездных )</t>
    </r>
  </si>
  <si>
    <t xml:space="preserve">СОБСТВЕННЫЕ ДОХОДЫ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</si>
</sst>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2" borderId="0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5" fillId="14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1" xfId="0" applyNumberFormat="1" applyFont="1" applyFill="1" applyBorder="1"/>
    <xf numFmtId="165" fontId="5" fillId="10" borderId="33" xfId="0" applyNumberFormat="1" applyFont="1" applyFill="1" applyBorder="1" applyAlignment="1">
      <alignment horizontal="center"/>
    </xf>
    <xf numFmtId="165" fontId="5" fillId="15" borderId="33" xfId="0" applyNumberFormat="1" applyFont="1" applyFill="1" applyBorder="1" applyAlignment="1">
      <alignment horizontal="center"/>
    </xf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14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1" xfId="0" applyNumberFormat="1" applyFont="1" applyFill="1" applyBorder="1"/>
    <xf numFmtId="165" fontId="9" fillId="2" borderId="24" xfId="0" applyNumberFormat="1" applyFont="1" applyFill="1" applyBorder="1"/>
    <xf numFmtId="165" fontId="14" fillId="2" borderId="16" xfId="0" applyNumberFormat="1" applyFont="1" applyFill="1" applyBorder="1"/>
    <xf numFmtId="0" fontId="15" fillId="2" borderId="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view="pageBreakPreview" topLeftCell="A17" zoomScale="82" zoomScaleSheetLayoutView="82" workbookViewId="0">
      <pane xSplit="1" topLeftCell="C1" activePane="topRight" state="frozen"/>
      <selection pane="topRight" activeCell="F10" sqref="F10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37.5" customHeight="1">
      <c r="A1" s="112" t="s">
        <v>68</v>
      </c>
      <c r="B1" s="113"/>
      <c r="C1" s="114"/>
      <c r="D1" s="114"/>
      <c r="E1" s="114"/>
      <c r="F1" s="114"/>
      <c r="G1" s="114"/>
      <c r="H1" s="114"/>
    </row>
    <row r="2" spans="1:9" ht="15" hidden="1" customHeight="1">
      <c r="A2" s="10"/>
      <c r="B2" s="10"/>
      <c r="C2" s="10"/>
      <c r="D2" s="10"/>
      <c r="E2" s="10"/>
      <c r="F2" s="10"/>
      <c r="I2" s="11" t="s">
        <v>42</v>
      </c>
    </row>
    <row r="3" spans="1:9" ht="8.25" customHeight="1" thickBot="1">
      <c r="A3" s="108"/>
      <c r="B3" s="109"/>
      <c r="C3" s="110"/>
      <c r="D3" s="111"/>
      <c r="E3" s="111"/>
      <c r="F3" s="111"/>
      <c r="G3" s="111"/>
      <c r="H3" s="111"/>
      <c r="I3" s="111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7" t="s">
        <v>62</v>
      </c>
      <c r="D8" s="79" t="s">
        <v>66</v>
      </c>
      <c r="E8" s="48" t="s">
        <v>59</v>
      </c>
      <c r="F8" s="78" t="s">
        <v>67</v>
      </c>
      <c r="G8" s="14" t="s">
        <v>63</v>
      </c>
      <c r="H8" s="31" t="s">
        <v>60</v>
      </c>
      <c r="I8" s="15" t="s">
        <v>64</v>
      </c>
    </row>
    <row r="9" spans="1:9" s="2" customFormat="1" ht="13.5" thickBot="1">
      <c r="A9" s="51">
        <v>1</v>
      </c>
      <c r="B9" s="51">
        <v>2</v>
      </c>
      <c r="C9" s="52">
        <v>3</v>
      </c>
      <c r="D9" s="53">
        <v>4</v>
      </c>
      <c r="E9" s="54">
        <v>5</v>
      </c>
      <c r="F9" s="55">
        <v>6</v>
      </c>
      <c r="G9" s="56">
        <v>7</v>
      </c>
      <c r="H9" s="57">
        <v>8</v>
      </c>
      <c r="I9" s="58">
        <v>9</v>
      </c>
    </row>
    <row r="10" spans="1:9" s="2" customFormat="1" ht="25.5" customHeight="1" thickBot="1">
      <c r="A10" s="65" t="s">
        <v>69</v>
      </c>
      <c r="B10" s="66"/>
      <c r="C10" s="67">
        <f>C11-C30-C41-C42</f>
        <v>69575.900000000009</v>
      </c>
      <c r="D10" s="67">
        <f>D11-D30-D41-D42</f>
        <v>33198.200000000004</v>
      </c>
      <c r="E10" s="68">
        <f>C10-D10</f>
        <v>36377.700000000004</v>
      </c>
      <c r="F10" s="69">
        <f>F11-F30-F41-F42</f>
        <v>33046</v>
      </c>
      <c r="G10" s="70">
        <f>D10-F10</f>
        <v>152.20000000000437</v>
      </c>
      <c r="H10" s="71">
        <f t="shared" ref="H10:H34" si="0">D10/F10*100</f>
        <v>100.46057011438603</v>
      </c>
      <c r="I10" s="72">
        <f>D10/C10*100</f>
        <v>47.715085252220959</v>
      </c>
    </row>
    <row r="11" spans="1:9" ht="24.75" customHeight="1" thickBot="1">
      <c r="A11" s="59" t="s">
        <v>70</v>
      </c>
      <c r="B11" s="60" t="s">
        <v>6</v>
      </c>
      <c r="C11" s="61">
        <f>C12+C31+C30</f>
        <v>78001.2</v>
      </c>
      <c r="D11" s="86">
        <f>D12+D30+D31</f>
        <v>38026.400000000001</v>
      </c>
      <c r="E11" s="73">
        <f t="shared" ref="E11:E47" si="1">C11-D11</f>
        <v>39974.799999999996</v>
      </c>
      <c r="F11" s="62">
        <f>F12+F31+F30</f>
        <v>41014.1</v>
      </c>
      <c r="G11" s="63">
        <f>D11-F11</f>
        <v>-2987.6999999999971</v>
      </c>
      <c r="H11" s="71">
        <f t="shared" si="0"/>
        <v>92.715432009967316</v>
      </c>
      <c r="I11" s="64">
        <f>D11/C11*100</f>
        <v>48.751044855720174</v>
      </c>
    </row>
    <row r="12" spans="1:9" ht="20.25" customHeight="1" thickBot="1">
      <c r="A12" s="16" t="s">
        <v>40</v>
      </c>
      <c r="B12" s="17" t="s">
        <v>6</v>
      </c>
      <c r="C12" s="38">
        <f>C13+C14+C18+C23</f>
        <v>53915</v>
      </c>
      <c r="D12" s="87">
        <f>D13+D14+D23+D18</f>
        <v>27696</v>
      </c>
      <c r="E12" s="74">
        <f t="shared" si="1"/>
        <v>26219</v>
      </c>
      <c r="F12" s="44">
        <f>F13+F14+F23+F18</f>
        <v>24716.5</v>
      </c>
      <c r="G12" s="18">
        <f t="shared" ref="G12:G47" si="2">D12-F12</f>
        <v>2979.5</v>
      </c>
      <c r="H12" s="71">
        <f t="shared" si="0"/>
        <v>112.05470030141808</v>
      </c>
      <c r="I12" s="19">
        <f t="shared" ref="I12:I47" si="3">D12/C12*100</f>
        <v>51.369748678475382</v>
      </c>
    </row>
    <row r="13" spans="1:9" ht="18.75" customHeight="1" thickBot="1">
      <c r="A13" s="36" t="s">
        <v>46</v>
      </c>
      <c r="B13" s="25" t="s">
        <v>7</v>
      </c>
      <c r="C13" s="39">
        <v>33590</v>
      </c>
      <c r="D13" s="83">
        <v>17684.099999999999</v>
      </c>
      <c r="E13" s="75">
        <f t="shared" si="1"/>
        <v>15905.900000000001</v>
      </c>
      <c r="F13" s="94">
        <v>17457.099999999999</v>
      </c>
      <c r="G13" s="49">
        <f t="shared" si="2"/>
        <v>227</v>
      </c>
      <c r="H13" s="71">
        <f t="shared" si="0"/>
        <v>101.30033052454301</v>
      </c>
      <c r="I13" s="13">
        <f t="shared" si="3"/>
        <v>52.646918725811254</v>
      </c>
    </row>
    <row r="14" spans="1:9" ht="13.5" thickBot="1">
      <c r="A14" s="32" t="s">
        <v>10</v>
      </c>
      <c r="B14" s="33" t="s">
        <v>11</v>
      </c>
      <c r="C14" s="39">
        <f>C15+C16+C17</f>
        <v>7261</v>
      </c>
      <c r="D14" s="39">
        <f>D15+D16+D17</f>
        <v>6184.5</v>
      </c>
      <c r="E14" s="75">
        <f t="shared" si="1"/>
        <v>1076.5</v>
      </c>
      <c r="F14" s="45">
        <f>F15+F16+F17</f>
        <v>4418.5</v>
      </c>
      <c r="G14" s="49">
        <f t="shared" si="2"/>
        <v>1766</v>
      </c>
      <c r="H14" s="71">
        <f t="shared" si="0"/>
        <v>139.96831503904039</v>
      </c>
      <c r="I14" s="13">
        <f t="shared" si="3"/>
        <v>85.174218427213873</v>
      </c>
    </row>
    <row r="15" spans="1:9" s="8" customFormat="1" ht="34.5" thickBot="1">
      <c r="A15" s="3" t="s">
        <v>47</v>
      </c>
      <c r="B15" s="4" t="s">
        <v>12</v>
      </c>
      <c r="C15" s="40">
        <v>2744</v>
      </c>
      <c r="D15" s="84">
        <v>2563.5</v>
      </c>
      <c r="E15" s="89">
        <f t="shared" si="1"/>
        <v>180.5</v>
      </c>
      <c r="F15" s="95">
        <v>1818</v>
      </c>
      <c r="G15" s="12">
        <f t="shared" si="2"/>
        <v>745.5</v>
      </c>
      <c r="H15" s="71">
        <f t="shared" si="0"/>
        <v>141.006600660066</v>
      </c>
      <c r="I15" s="13">
        <f t="shared" si="3"/>
        <v>93.422011661807574</v>
      </c>
    </row>
    <row r="16" spans="1:9" s="8" customFormat="1" ht="23.25" thickBot="1">
      <c r="A16" s="3" t="s">
        <v>48</v>
      </c>
      <c r="B16" s="4" t="s">
        <v>36</v>
      </c>
      <c r="C16" s="40">
        <v>2829</v>
      </c>
      <c r="D16" s="84">
        <v>2288.1</v>
      </c>
      <c r="E16" s="89">
        <f>C16-D16</f>
        <v>540.90000000000009</v>
      </c>
      <c r="F16" s="95">
        <v>1980.9</v>
      </c>
      <c r="G16" s="12">
        <f t="shared" si="2"/>
        <v>307.19999999999982</v>
      </c>
      <c r="H16" s="71">
        <f t="shared" si="0"/>
        <v>115.5081023777071</v>
      </c>
      <c r="I16" s="13">
        <f t="shared" si="3"/>
        <v>80.880169671261925</v>
      </c>
    </row>
    <row r="17" spans="1:9" s="8" customFormat="1" ht="13.5" thickBot="1">
      <c r="A17" s="6" t="s">
        <v>13</v>
      </c>
      <c r="B17" s="4" t="s">
        <v>14</v>
      </c>
      <c r="C17" s="40">
        <v>1688</v>
      </c>
      <c r="D17" s="84">
        <v>1332.9</v>
      </c>
      <c r="E17" s="68">
        <f t="shared" si="1"/>
        <v>355.09999999999991</v>
      </c>
      <c r="F17" s="95">
        <v>619.6</v>
      </c>
      <c r="G17" s="12">
        <f t="shared" si="2"/>
        <v>713.30000000000007</v>
      </c>
      <c r="H17" s="71">
        <f t="shared" si="0"/>
        <v>215.12265978050357</v>
      </c>
      <c r="I17" s="13">
        <f t="shared" si="3"/>
        <v>78.963270142180093</v>
      </c>
    </row>
    <row r="18" spans="1:9" ht="16.5" customHeight="1" thickBot="1">
      <c r="A18" s="32" t="s">
        <v>15</v>
      </c>
      <c r="B18" s="33" t="s">
        <v>16</v>
      </c>
      <c r="C18" s="39">
        <f>C19+C20+C21+C22</f>
        <v>12297</v>
      </c>
      <c r="D18" s="83">
        <f>D19+D20+D21</f>
        <v>3335.2</v>
      </c>
      <c r="E18" s="75">
        <f t="shared" si="1"/>
        <v>8961.7999999999993</v>
      </c>
      <c r="F18" s="45">
        <f>F19+F20+F21</f>
        <v>2350.4</v>
      </c>
      <c r="G18" s="12">
        <f t="shared" si="2"/>
        <v>984.79999999999973</v>
      </c>
      <c r="H18" s="71">
        <f t="shared" si="0"/>
        <v>141.89925119128657</v>
      </c>
      <c r="I18" s="13">
        <f t="shared" si="3"/>
        <v>27.12206229161584</v>
      </c>
    </row>
    <row r="19" spans="1:9" ht="13.5" thickBot="1">
      <c r="A19" s="3" t="s">
        <v>17</v>
      </c>
      <c r="B19" s="4" t="s">
        <v>18</v>
      </c>
      <c r="C19" s="41">
        <v>1555</v>
      </c>
      <c r="D19" s="85">
        <v>191.5</v>
      </c>
      <c r="E19" s="76">
        <f t="shared" si="1"/>
        <v>1363.5</v>
      </c>
      <c r="F19" s="96">
        <v>129.9</v>
      </c>
      <c r="G19" s="12">
        <f t="shared" si="2"/>
        <v>61.599999999999994</v>
      </c>
      <c r="H19" s="71">
        <f t="shared" si="0"/>
        <v>147.42109314857581</v>
      </c>
      <c r="I19" s="13">
        <f t="shared" si="3"/>
        <v>12.315112540192926</v>
      </c>
    </row>
    <row r="20" spans="1:9" ht="13.5" thickBot="1">
      <c r="A20" s="3" t="s">
        <v>51</v>
      </c>
      <c r="B20" s="4" t="s">
        <v>50</v>
      </c>
      <c r="C20" s="41">
        <v>1905</v>
      </c>
      <c r="D20" s="85">
        <v>1725.4</v>
      </c>
      <c r="E20" s="76">
        <f t="shared" si="1"/>
        <v>179.59999999999991</v>
      </c>
      <c r="F20" s="96">
        <v>1323.8</v>
      </c>
      <c r="G20" s="12">
        <f t="shared" si="2"/>
        <v>401.60000000000014</v>
      </c>
      <c r="H20" s="71">
        <f t="shared" si="0"/>
        <v>130.33690889862518</v>
      </c>
      <c r="I20" s="13">
        <f t="shared" si="3"/>
        <v>90.572178477690287</v>
      </c>
    </row>
    <row r="21" spans="1:9" ht="13.5" thickBot="1">
      <c r="A21" s="3" t="s">
        <v>52</v>
      </c>
      <c r="B21" s="4" t="s">
        <v>49</v>
      </c>
      <c r="C21" s="41">
        <v>8837</v>
      </c>
      <c r="D21" s="85">
        <v>1418.3</v>
      </c>
      <c r="E21" s="76">
        <f t="shared" si="1"/>
        <v>7418.7</v>
      </c>
      <c r="F21" s="96">
        <v>896.7</v>
      </c>
      <c r="G21" s="12">
        <f t="shared" si="2"/>
        <v>521.59999999999991</v>
      </c>
      <c r="H21" s="71">
        <f t="shared" si="0"/>
        <v>158.16884130701462</v>
      </c>
      <c r="I21" s="13">
        <f t="shared" si="3"/>
        <v>16.049564331786804</v>
      </c>
    </row>
    <row r="22" spans="1:9" ht="0.75" customHeight="1" thickBot="1">
      <c r="A22" s="3"/>
      <c r="C22" s="41"/>
      <c r="D22" s="81"/>
      <c r="E22" s="68">
        <f t="shared" si="1"/>
        <v>0</v>
      </c>
      <c r="F22" s="46"/>
      <c r="G22" s="12">
        <f t="shared" si="2"/>
        <v>0</v>
      </c>
      <c r="H22" s="71" t="e">
        <f t="shared" si="0"/>
        <v>#DIV/0!</v>
      </c>
      <c r="I22" s="13" t="e">
        <f t="shared" si="3"/>
        <v>#DIV/0!</v>
      </c>
    </row>
    <row r="23" spans="1:9" ht="22.5" customHeight="1" thickBot="1">
      <c r="A23" s="32" t="s">
        <v>19</v>
      </c>
      <c r="B23" s="33" t="s">
        <v>20</v>
      </c>
      <c r="C23" s="39">
        <v>767</v>
      </c>
      <c r="D23" s="83">
        <v>492.2</v>
      </c>
      <c r="E23" s="90">
        <f t="shared" si="1"/>
        <v>274.8</v>
      </c>
      <c r="F23" s="97">
        <v>490.5</v>
      </c>
      <c r="G23" s="12">
        <f t="shared" si="2"/>
        <v>1.6999999999999886</v>
      </c>
      <c r="H23" s="71">
        <f t="shared" si="0"/>
        <v>100.34658511722732</v>
      </c>
      <c r="I23" s="13">
        <f t="shared" si="3"/>
        <v>64.172099087353317</v>
      </c>
    </row>
    <row r="24" spans="1:9" ht="21" customHeight="1" thickBot="1">
      <c r="A24" s="32" t="s">
        <v>21</v>
      </c>
      <c r="B24" s="33" t="s">
        <v>22</v>
      </c>
      <c r="C24" s="39"/>
      <c r="D24" s="77"/>
      <c r="E24" s="75">
        <f t="shared" si="1"/>
        <v>0</v>
      </c>
      <c r="F24" s="45"/>
      <c r="G24" s="12">
        <f t="shared" si="2"/>
        <v>0</v>
      </c>
      <c r="H24" s="71" t="e">
        <f t="shared" si="0"/>
        <v>#DIV/0!</v>
      </c>
      <c r="I24" s="13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1"/>
      <c r="D25" s="81"/>
      <c r="E25" s="75">
        <f t="shared" si="1"/>
        <v>0</v>
      </c>
      <c r="F25" s="46"/>
      <c r="G25" s="12">
        <f t="shared" si="2"/>
        <v>0</v>
      </c>
      <c r="H25" s="71" t="e">
        <f t="shared" si="0"/>
        <v>#DIV/0!</v>
      </c>
      <c r="I25" s="13" t="e">
        <f t="shared" si="3"/>
        <v>#DIV/0!</v>
      </c>
    </row>
    <row r="26" spans="1:9" ht="3" hidden="1" customHeight="1">
      <c r="A26" s="6" t="s">
        <v>37</v>
      </c>
      <c r="B26" s="7"/>
      <c r="C26" s="41"/>
      <c r="D26" s="81"/>
      <c r="E26" s="75">
        <f t="shared" si="1"/>
        <v>0</v>
      </c>
      <c r="F26" s="46"/>
      <c r="G26" s="12">
        <f t="shared" si="2"/>
        <v>0</v>
      </c>
      <c r="H26" s="71" t="e">
        <f t="shared" si="0"/>
        <v>#DIV/0!</v>
      </c>
      <c r="I26" s="13" t="e">
        <f t="shared" si="3"/>
        <v>#DIV/0!</v>
      </c>
    </row>
    <row r="27" spans="1:9" ht="4.5" hidden="1" customHeight="1">
      <c r="A27" s="6" t="s">
        <v>32</v>
      </c>
      <c r="B27" s="7"/>
      <c r="C27" s="41"/>
      <c r="D27" s="81"/>
      <c r="E27" s="75">
        <f t="shared" si="1"/>
        <v>0</v>
      </c>
      <c r="F27" s="46"/>
      <c r="G27" s="12">
        <f t="shared" si="2"/>
        <v>0</v>
      </c>
      <c r="H27" s="71" t="e">
        <f t="shared" si="0"/>
        <v>#DIV/0!</v>
      </c>
      <c r="I27" s="13" t="e">
        <f t="shared" si="3"/>
        <v>#DIV/0!</v>
      </c>
    </row>
    <row r="28" spans="1:9" ht="2.25" hidden="1" customHeight="1">
      <c r="A28" s="3" t="s">
        <v>32</v>
      </c>
      <c r="B28" s="4"/>
      <c r="C28" s="41"/>
      <c r="D28" s="81"/>
      <c r="E28" s="75">
        <f t="shared" si="1"/>
        <v>0</v>
      </c>
      <c r="F28" s="46"/>
      <c r="G28" s="12">
        <f t="shared" si="2"/>
        <v>0</v>
      </c>
      <c r="H28" s="71" t="e">
        <f t="shared" si="0"/>
        <v>#DIV/0!</v>
      </c>
      <c r="I28" s="13" t="e">
        <f t="shared" si="3"/>
        <v>#DIV/0!</v>
      </c>
    </row>
    <row r="29" spans="1:9" ht="3.75" hidden="1" customHeight="1">
      <c r="A29" s="20" t="s">
        <v>29</v>
      </c>
      <c r="B29" s="21"/>
      <c r="C29" s="42"/>
      <c r="D29" s="82"/>
      <c r="E29" s="75">
        <f t="shared" si="1"/>
        <v>0</v>
      </c>
      <c r="F29" s="47"/>
      <c r="G29" s="22">
        <f t="shared" si="2"/>
        <v>0</v>
      </c>
      <c r="H29" s="71" t="e">
        <f t="shared" si="0"/>
        <v>#DIV/0!</v>
      </c>
      <c r="I29" s="23" t="e">
        <f t="shared" si="3"/>
        <v>#DIV/0!</v>
      </c>
    </row>
    <row r="30" spans="1:9" ht="20.25" customHeight="1" thickBot="1">
      <c r="A30" s="24" t="s">
        <v>43</v>
      </c>
      <c r="B30" s="25" t="s">
        <v>44</v>
      </c>
      <c r="C30" s="39">
        <v>1816.4</v>
      </c>
      <c r="D30" s="83">
        <v>1133.2</v>
      </c>
      <c r="E30" s="90">
        <f t="shared" si="1"/>
        <v>683.2</v>
      </c>
      <c r="F30" s="98">
        <v>3946.1</v>
      </c>
      <c r="G30" s="26">
        <f>D30-F30</f>
        <v>-2812.8999999999996</v>
      </c>
      <c r="H30" s="71">
        <f t="shared" si="0"/>
        <v>28.716961050150786</v>
      </c>
      <c r="I30" s="23">
        <f t="shared" si="3"/>
        <v>62.387139396608674</v>
      </c>
    </row>
    <row r="31" spans="1:9" ht="18.75" thickBot="1">
      <c r="A31" s="27" t="s">
        <v>39</v>
      </c>
      <c r="B31" s="28"/>
      <c r="C31" s="43">
        <f>C32+C39+C41+C43+C44+C45+C46+C47</f>
        <v>22269.8</v>
      </c>
      <c r="D31" s="43">
        <f>D32+D39+D41+D43+D44+D45+D46+D47</f>
        <v>9197.2000000000007</v>
      </c>
      <c r="E31" s="74">
        <f t="shared" si="1"/>
        <v>13072.599999999999</v>
      </c>
      <c r="F31" s="80">
        <f>F32+F39+F41+F42+F44+F45+F46+F47</f>
        <v>12351.499999999998</v>
      </c>
      <c r="G31" s="29">
        <f t="shared" si="2"/>
        <v>-3154.2999999999975</v>
      </c>
      <c r="H31" s="71">
        <f t="shared" si="0"/>
        <v>74.462211067481704</v>
      </c>
      <c r="I31" s="30">
        <f t="shared" si="3"/>
        <v>41.298978886204637</v>
      </c>
    </row>
    <row r="32" spans="1:9" ht="34.5" thickBot="1">
      <c r="A32" s="32" t="s">
        <v>1</v>
      </c>
      <c r="B32" s="33" t="s">
        <v>2</v>
      </c>
      <c r="C32" s="39">
        <f>C33+C34+C36+C37+C38+C35</f>
        <v>10652.7</v>
      </c>
      <c r="D32" s="83">
        <f>D33+D34+D36+D37+D38+D35</f>
        <v>4428.7</v>
      </c>
      <c r="E32" s="90">
        <f t="shared" si="1"/>
        <v>6224.0000000000009</v>
      </c>
      <c r="F32" s="45">
        <f>F33+F34+F35+F37+F38</f>
        <v>5090.6000000000004</v>
      </c>
      <c r="G32" s="49">
        <f t="shared" si="2"/>
        <v>-661.90000000000055</v>
      </c>
      <c r="H32" s="71">
        <f t="shared" si="0"/>
        <v>86.997603425922279</v>
      </c>
      <c r="I32" s="13">
        <f t="shared" si="3"/>
        <v>41.573497798680144</v>
      </c>
    </row>
    <row r="33" spans="1:9" ht="23.25" thickBot="1">
      <c r="A33" s="6" t="s">
        <v>28</v>
      </c>
      <c r="B33" s="7" t="s">
        <v>27</v>
      </c>
      <c r="C33" s="41"/>
      <c r="D33" s="92"/>
      <c r="E33" s="90">
        <f t="shared" si="1"/>
        <v>0</v>
      </c>
      <c r="F33" s="99"/>
      <c r="G33" s="12">
        <f t="shared" si="2"/>
        <v>0</v>
      </c>
      <c r="H33" s="71" t="e">
        <f t="shared" si="0"/>
        <v>#DIV/0!</v>
      </c>
      <c r="I33" s="13" t="e">
        <f t="shared" si="3"/>
        <v>#DIV/0!</v>
      </c>
    </row>
    <row r="34" spans="1:9" ht="45.75" thickBot="1">
      <c r="A34" s="3" t="s">
        <v>3</v>
      </c>
      <c r="B34" s="4" t="s">
        <v>41</v>
      </c>
      <c r="C34" s="41">
        <v>9238.7000000000007</v>
      </c>
      <c r="D34" s="85">
        <v>3963.7</v>
      </c>
      <c r="E34" s="90">
        <f t="shared" si="1"/>
        <v>5275.0000000000009</v>
      </c>
      <c r="F34" s="99">
        <v>4681.1000000000004</v>
      </c>
      <c r="G34" s="12">
        <f t="shared" si="2"/>
        <v>-717.40000000000055</v>
      </c>
      <c r="H34" s="71">
        <f t="shared" si="0"/>
        <v>84.674542308431768</v>
      </c>
      <c r="I34" s="13">
        <f t="shared" si="3"/>
        <v>42.903222314827836</v>
      </c>
    </row>
    <row r="35" spans="1:9" ht="21.75" customHeight="1" thickBot="1">
      <c r="A35" s="3" t="s">
        <v>54</v>
      </c>
      <c r="B35" s="4"/>
      <c r="C35" s="41">
        <v>464</v>
      </c>
      <c r="D35" s="85">
        <v>106</v>
      </c>
      <c r="E35" s="90">
        <f t="shared" si="1"/>
        <v>358</v>
      </c>
      <c r="F35" s="99">
        <v>67.599999999999994</v>
      </c>
      <c r="G35" s="12"/>
      <c r="H35" s="71">
        <f t="shared" ref="H35:H47" si="4">D35/F35*100</f>
        <v>156.80473372781069</v>
      </c>
      <c r="I35" s="13"/>
    </row>
    <row r="36" spans="1:9" ht="1.5" hidden="1" customHeight="1">
      <c r="A36" s="3"/>
      <c r="B36" s="4" t="s">
        <v>35</v>
      </c>
      <c r="C36" s="41"/>
      <c r="D36" s="81"/>
      <c r="E36" s="90">
        <f t="shared" si="1"/>
        <v>0</v>
      </c>
      <c r="F36" s="99"/>
      <c r="G36" s="12">
        <f t="shared" si="2"/>
        <v>0</v>
      </c>
      <c r="H36" s="71" t="e">
        <f t="shared" si="4"/>
        <v>#DIV/0!</v>
      </c>
      <c r="I36" s="13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1"/>
      <c r="D37" s="81"/>
      <c r="E37" s="90">
        <f t="shared" si="1"/>
        <v>0</v>
      </c>
      <c r="F37" s="99"/>
      <c r="G37" s="12">
        <f t="shared" si="2"/>
        <v>0</v>
      </c>
      <c r="H37" s="71" t="e">
        <f t="shared" si="4"/>
        <v>#DIV/0!</v>
      </c>
      <c r="I37" s="13" t="e">
        <f t="shared" si="3"/>
        <v>#DIV/0!</v>
      </c>
    </row>
    <row r="38" spans="1:9" ht="22.5" customHeight="1" thickBot="1">
      <c r="A38" s="3" t="s">
        <v>55</v>
      </c>
      <c r="B38" s="4" t="s">
        <v>45</v>
      </c>
      <c r="C38" s="41">
        <v>950</v>
      </c>
      <c r="D38" s="85">
        <v>359</v>
      </c>
      <c r="E38" s="90">
        <f t="shared" si="1"/>
        <v>591</v>
      </c>
      <c r="F38" s="99">
        <v>341.9</v>
      </c>
      <c r="G38" s="12">
        <f t="shared" si="2"/>
        <v>17.100000000000023</v>
      </c>
      <c r="H38" s="71">
        <f t="shared" si="4"/>
        <v>105.00146241591108</v>
      </c>
      <c r="I38" s="13">
        <f t="shared" si="3"/>
        <v>37.789473684210527</v>
      </c>
    </row>
    <row r="39" spans="1:9" ht="13.5" thickBot="1">
      <c r="A39" s="32" t="s">
        <v>23</v>
      </c>
      <c r="B39" s="33" t="s">
        <v>24</v>
      </c>
      <c r="C39" s="39">
        <v>80</v>
      </c>
      <c r="D39" s="83">
        <v>32</v>
      </c>
      <c r="E39" s="90">
        <f t="shared" si="1"/>
        <v>48</v>
      </c>
      <c r="F39" s="100">
        <v>57.2</v>
      </c>
      <c r="G39" s="12">
        <f t="shared" si="2"/>
        <v>-25.200000000000003</v>
      </c>
      <c r="H39" s="71">
        <f t="shared" si="4"/>
        <v>55.94405594405594</v>
      </c>
      <c r="I39" s="13">
        <f t="shared" si="3"/>
        <v>40</v>
      </c>
    </row>
    <row r="40" spans="1:9" ht="13.5" thickBot="1">
      <c r="A40" s="32"/>
      <c r="B40" s="25"/>
      <c r="C40" s="39"/>
      <c r="D40" s="77"/>
      <c r="E40" s="90">
        <f t="shared" si="1"/>
        <v>0</v>
      </c>
      <c r="F40" s="93"/>
      <c r="G40" s="12">
        <f t="shared" si="2"/>
        <v>0</v>
      </c>
      <c r="H40" s="71" t="e">
        <f t="shared" si="4"/>
        <v>#DIV/0!</v>
      </c>
      <c r="I40" s="13" t="e">
        <f t="shared" si="3"/>
        <v>#DIV/0!</v>
      </c>
    </row>
    <row r="41" spans="1:9" ht="13.5" thickBot="1">
      <c r="A41" s="34" t="s">
        <v>56</v>
      </c>
      <c r="B41" s="33" t="s">
        <v>38</v>
      </c>
      <c r="C41" s="39">
        <v>6365.4</v>
      </c>
      <c r="D41" s="83">
        <v>1934.4</v>
      </c>
      <c r="E41" s="90">
        <f t="shared" si="1"/>
        <v>4431</v>
      </c>
      <c r="F41" s="101">
        <v>3523</v>
      </c>
      <c r="G41" s="12">
        <f t="shared" si="2"/>
        <v>-1588.6</v>
      </c>
      <c r="H41" s="71">
        <f t="shared" si="4"/>
        <v>54.907749077490777</v>
      </c>
      <c r="I41" s="13">
        <f t="shared" si="3"/>
        <v>30.389292110472244</v>
      </c>
    </row>
    <row r="42" spans="1:9" ht="13.5" thickBot="1">
      <c r="A42" s="107" t="s">
        <v>65</v>
      </c>
      <c r="B42" s="33"/>
      <c r="C42" s="106">
        <v>243.5</v>
      </c>
      <c r="D42" s="93">
        <v>1760.6</v>
      </c>
      <c r="E42" s="90">
        <f t="shared" si="1"/>
        <v>-1517.1</v>
      </c>
      <c r="F42" s="91">
        <v>499</v>
      </c>
      <c r="G42" s="12"/>
      <c r="H42" s="71"/>
      <c r="I42" s="13"/>
    </row>
    <row r="43" spans="1:9" ht="13.5" thickBot="1">
      <c r="A43" s="34" t="s">
        <v>57</v>
      </c>
      <c r="B43" s="33"/>
      <c r="C43" s="39">
        <v>0</v>
      </c>
      <c r="D43" s="83">
        <v>11</v>
      </c>
      <c r="E43" s="90">
        <f t="shared" si="1"/>
        <v>-11</v>
      </c>
      <c r="F43" s="102"/>
      <c r="G43" s="12">
        <f t="shared" si="2"/>
        <v>11</v>
      </c>
      <c r="H43" s="71" t="e">
        <f t="shared" si="4"/>
        <v>#DIV/0!</v>
      </c>
      <c r="I43" s="13" t="e">
        <f t="shared" si="3"/>
        <v>#DIV/0!</v>
      </c>
    </row>
    <row r="44" spans="1:9" ht="26.25" thickBot="1">
      <c r="A44" s="34" t="s">
        <v>53</v>
      </c>
      <c r="B44" s="33"/>
      <c r="C44" s="39">
        <v>404</v>
      </c>
      <c r="D44" s="83">
        <v>192</v>
      </c>
      <c r="E44" s="90">
        <f t="shared" si="1"/>
        <v>212</v>
      </c>
      <c r="F44" s="103">
        <v>1813</v>
      </c>
      <c r="G44" s="12">
        <f t="shared" si="2"/>
        <v>-1621</v>
      </c>
      <c r="H44" s="71">
        <f t="shared" si="4"/>
        <v>10.590182018753447</v>
      </c>
      <c r="I44" s="13">
        <f t="shared" si="3"/>
        <v>47.524752475247524</v>
      </c>
    </row>
    <row r="45" spans="1:9" ht="24.75" thickBot="1">
      <c r="A45" s="35" t="s">
        <v>25</v>
      </c>
      <c r="B45" s="33" t="s">
        <v>26</v>
      </c>
      <c r="C45" s="39">
        <v>4063.2</v>
      </c>
      <c r="D45" s="83">
        <v>2173.6</v>
      </c>
      <c r="E45" s="90">
        <f t="shared" si="1"/>
        <v>1889.6</v>
      </c>
      <c r="F45" s="105">
        <v>992.3</v>
      </c>
      <c r="G45" s="12">
        <f t="shared" si="2"/>
        <v>1181.3</v>
      </c>
      <c r="H45" s="71">
        <f t="shared" si="4"/>
        <v>219.0466592764285</v>
      </c>
      <c r="I45" s="13">
        <f t="shared" si="3"/>
        <v>53.4947824374877</v>
      </c>
    </row>
    <row r="46" spans="1:9" ht="13.5" thickBot="1">
      <c r="A46" s="32" t="s">
        <v>58</v>
      </c>
      <c r="B46" s="33" t="s">
        <v>0</v>
      </c>
      <c r="C46" s="39">
        <v>704.5</v>
      </c>
      <c r="D46" s="83">
        <v>258.60000000000002</v>
      </c>
      <c r="E46" s="90">
        <f t="shared" si="1"/>
        <v>445.9</v>
      </c>
      <c r="F46" s="105">
        <v>383.4</v>
      </c>
      <c r="G46" s="12">
        <f t="shared" si="2"/>
        <v>-124.79999999999995</v>
      </c>
      <c r="H46" s="71">
        <f t="shared" si="4"/>
        <v>67.449139280125209</v>
      </c>
      <c r="I46" s="13">
        <f t="shared" si="3"/>
        <v>36.706884315117108</v>
      </c>
    </row>
    <row r="47" spans="1:9" ht="13.5" thickBot="1">
      <c r="A47" s="32" t="s">
        <v>8</v>
      </c>
      <c r="B47" s="33" t="s">
        <v>9</v>
      </c>
      <c r="C47" s="39"/>
      <c r="D47" s="88">
        <v>166.9</v>
      </c>
      <c r="E47" s="90">
        <f t="shared" si="1"/>
        <v>-166.9</v>
      </c>
      <c r="F47" s="104">
        <v>-7</v>
      </c>
      <c r="G47" s="12">
        <f t="shared" si="2"/>
        <v>173.9</v>
      </c>
      <c r="H47" s="71">
        <f t="shared" si="4"/>
        <v>-2384.2857142857147</v>
      </c>
      <c r="I47" s="13" t="e">
        <f t="shared" si="3"/>
        <v>#DIV/0!</v>
      </c>
    </row>
    <row r="48" spans="1:9" ht="12.75">
      <c r="A48" s="1" t="s">
        <v>61</v>
      </c>
      <c r="D48" s="50"/>
      <c r="E48" s="50"/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Admin</cp:lastModifiedBy>
  <cp:lastPrinted>2019-06-06T09:33:41Z</cp:lastPrinted>
  <dcterms:created xsi:type="dcterms:W3CDTF">2005-06-06T04:55:52Z</dcterms:created>
  <dcterms:modified xsi:type="dcterms:W3CDTF">2019-08-02T09:55:59Z</dcterms:modified>
</cp:coreProperties>
</file>