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'2019'!$A$1:$I$49</definedName>
  </definedNames>
  <calcPr calcId="124519"/>
</workbook>
</file>

<file path=xl/calcChain.xml><?xml version="1.0" encoding="utf-8"?>
<calcChain xmlns="http://schemas.openxmlformats.org/spreadsheetml/2006/main">
  <c r="F11" i="3"/>
  <c r="C13"/>
  <c r="E40"/>
  <c r="E41"/>
  <c r="E42"/>
  <c r="E43"/>
  <c r="E44"/>
  <c r="E45"/>
  <c r="E46"/>
  <c r="E47"/>
  <c r="E48"/>
  <c r="E34"/>
  <c r="E35"/>
  <c r="E36"/>
  <c r="E37"/>
  <c r="E38"/>
  <c r="E39"/>
  <c r="F33" l="1"/>
  <c r="F32" s="1"/>
  <c r="E31"/>
  <c r="D15"/>
  <c r="E16"/>
  <c r="E17"/>
  <c r="E18"/>
  <c r="H45"/>
  <c r="H48"/>
  <c r="H47"/>
  <c r="H46"/>
  <c r="H44"/>
  <c r="H41"/>
  <c r="H42"/>
  <c r="H40"/>
  <c r="H36"/>
  <c r="H37"/>
  <c r="H38"/>
  <c r="H39"/>
  <c r="H34"/>
  <c r="H35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D33"/>
  <c r="C33"/>
  <c r="G45"/>
  <c r="I45"/>
  <c r="F15"/>
  <c r="I31"/>
  <c r="I44"/>
  <c r="G31"/>
  <c r="G44"/>
  <c r="G37"/>
  <c r="I37"/>
  <c r="G14"/>
  <c r="G17"/>
  <c r="G18"/>
  <c r="G20"/>
  <c r="G21"/>
  <c r="G22"/>
  <c r="G23"/>
  <c r="G25"/>
  <c r="G26"/>
  <c r="G27"/>
  <c r="G28"/>
  <c r="G29"/>
  <c r="G30"/>
  <c r="G34"/>
  <c r="G35"/>
  <c r="G38"/>
  <c r="G39"/>
  <c r="G41"/>
  <c r="G42"/>
  <c r="G47"/>
  <c r="G48"/>
  <c r="G46"/>
  <c r="I14"/>
  <c r="I17"/>
  <c r="I18"/>
  <c r="I20"/>
  <c r="I21"/>
  <c r="I22"/>
  <c r="I23"/>
  <c r="I25"/>
  <c r="I26"/>
  <c r="I27"/>
  <c r="I28"/>
  <c r="I29"/>
  <c r="I30"/>
  <c r="I34"/>
  <c r="I35"/>
  <c r="I38"/>
  <c r="I39"/>
  <c r="I41"/>
  <c r="I42"/>
  <c r="I47"/>
  <c r="I48"/>
  <c r="G24"/>
  <c r="I40"/>
  <c r="C15"/>
  <c r="G40"/>
  <c r="I46"/>
  <c r="G16"/>
  <c r="I24"/>
  <c r="I16"/>
  <c r="C32" l="1"/>
  <c r="C12" s="1"/>
  <c r="C10" s="1"/>
  <c r="C11"/>
  <c r="E19"/>
  <c r="D32"/>
  <c r="H32" s="1"/>
  <c r="E33"/>
  <c r="H19"/>
  <c r="H15"/>
  <c r="H33"/>
  <c r="F13"/>
  <c r="E15"/>
  <c r="I19"/>
  <c r="I15"/>
  <c r="G15"/>
  <c r="D13"/>
  <c r="D11" s="1"/>
  <c r="H11" s="1"/>
  <c r="G19"/>
  <c r="I33"/>
  <c r="G33"/>
  <c r="D49" l="1"/>
  <c r="I49" s="1"/>
  <c r="D12"/>
  <c r="D10" s="1"/>
  <c r="E32"/>
  <c r="H13"/>
  <c r="E13"/>
  <c r="I13"/>
  <c r="G13"/>
  <c r="F12"/>
  <c r="F10" s="1"/>
  <c r="I32"/>
  <c r="G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<sst xmlns="http://schemas.openxmlformats.org/spreadsheetml/2006/main" count="75" uniqueCount="73">
  <si>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</si>
  <si>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</si>
  <si>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</si>
  <si>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</si>
  <si>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</si>
  <si>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</si>
  <si>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</si>
  <si>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</si>
  <si>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</si>
  <si>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</si>
  <si>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</si>
  <si>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</si>
  <si>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</si>
  <si>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</si>
  <si>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</si>
  <si>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</si>
  <si>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</si>
  <si>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</si>
  <si>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</si>
  <si>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</si>
  <si>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</si>
  <si>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</si>
  <si>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</si>
  <si>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</si>
  <si>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</si>
  <si>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</si>
  <si>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</si>
  <si>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</si>
  <si>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</si>
  <si>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</si>
  <si>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</si>
  <si>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</si>
  <si>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</si>
  <si>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</si>
  <si>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</si>
  <si>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</si>
  <si>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</si>
  <si>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</si>
  <si>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</si>
  <si>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</si>
  <si>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</si>
  <si>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</si>
  <si>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</si>
  <si>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</si>
  <si>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</si>
  <si>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</si>
  <si>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</si>
  <si>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</si>
  <si>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</si>
  <si>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</si>
  <si>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</si>
  <si>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</si>
  <si>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</si>
  <si>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</si>
  <si>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</si>
  <si>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</si>
  <si>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</si>
  <si>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</si>
  <si>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</si>
  <si>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</si>
  <si>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</si>
  <si>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</si>
  <si>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</si>
  <si>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</si>
  <si>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</si>
  <si>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</si>
  <si>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</si>
  <si>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</si>
  <si>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с пожертвованиями</t>
  </si>
  <si>
    <t>факт на 01.01.19</t>
  </si>
  <si>
    <t>факт  на 1.01.20</t>
  </si>
  <si>
    <t>Мониторинг собственных доходов консолидированного бюджета Панкрушихинского района по состоянию на 01.01.20 г.</t>
  </si>
  <si>
    <t>Собственные доходы (налогоые +дох от имущ.,+эколог+продажа+штрафы)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</si>
</sst>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view="pageBreakPreview" zoomScale="82" zoomScaleSheetLayoutView="82" workbookViewId="0">
      <pane xSplit="1" topLeftCell="B1" activePane="topRight" state="frozen"/>
      <selection pane="topRight" activeCell="D44" sqref="D44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9" t="s">
        <v>71</v>
      </c>
      <c r="B1" s="120"/>
      <c r="C1" s="121"/>
      <c r="D1" s="121"/>
      <c r="E1" s="121"/>
      <c r="F1" s="121"/>
      <c r="G1" s="121"/>
      <c r="H1" s="121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8.25" customHeight="1" thickBot="1">
      <c r="A3" s="115"/>
      <c r="B3" s="116"/>
      <c r="C3" s="117"/>
      <c r="D3" s="118"/>
      <c r="E3" s="118"/>
      <c r="F3" s="118"/>
      <c r="G3" s="118"/>
      <c r="H3" s="118"/>
      <c r="I3" s="118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60</v>
      </c>
      <c r="D8" s="79" t="s">
        <v>70</v>
      </c>
      <c r="E8" s="48" t="s">
        <v>57</v>
      </c>
      <c r="F8" s="78" t="s">
        <v>69</v>
      </c>
      <c r="G8" s="14" t="s">
        <v>61</v>
      </c>
      <c r="H8" s="31" t="s">
        <v>58</v>
      </c>
      <c r="I8" s="15" t="s">
        <v>62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25.5" customHeight="1" thickBot="1">
      <c r="A10" s="65" t="s">
        <v>64</v>
      </c>
      <c r="B10" s="66"/>
      <c r="C10" s="67">
        <f>C12-C31-C42-C43</f>
        <v>67717.2</v>
      </c>
      <c r="D10" s="67">
        <f>D12-D31-D42-D43</f>
        <v>67464.3</v>
      </c>
      <c r="E10" s="68">
        <f>C10-D10</f>
        <v>252.89999999999418</v>
      </c>
      <c r="F10" s="69">
        <f>F12-F31-F42-F43</f>
        <v>70522.3</v>
      </c>
      <c r="G10" s="70">
        <f>D10-F10</f>
        <v>-3058</v>
      </c>
      <c r="H10" s="71">
        <f t="shared" ref="H10:H35" si="0">D10/F10*100</f>
        <v>95.663782945252777</v>
      </c>
      <c r="I10" s="72">
        <f>D10/C10*100</f>
        <v>99.626535060516403</v>
      </c>
    </row>
    <row r="11" spans="1:9" s="2" customFormat="1" ht="25.5" customHeight="1" thickBot="1">
      <c r="A11" s="109" t="s">
        <v>72</v>
      </c>
      <c r="B11" s="110"/>
      <c r="C11" s="111">
        <f>C13+C33+C40+C46+C47</f>
        <v>70607.399999999994</v>
      </c>
      <c r="D11" s="111">
        <f>D13+D33+D40+D46+D47</f>
        <v>70615.8</v>
      </c>
      <c r="E11" s="68"/>
      <c r="F11" s="112">
        <f>F13+F33+F40+F46+F47</f>
        <v>64076.7</v>
      </c>
      <c r="G11" s="113"/>
      <c r="H11" s="71">
        <f>D11/F11*100</f>
        <v>110.20511355921889</v>
      </c>
      <c r="I11" s="114"/>
    </row>
    <row r="12" spans="1:9" ht="24.75" customHeight="1" thickBot="1">
      <c r="A12" s="59" t="s">
        <v>65</v>
      </c>
      <c r="B12" s="60" t="s">
        <v>6</v>
      </c>
      <c r="C12" s="61">
        <f>C13+C32+C31</f>
        <v>76484.399999999994</v>
      </c>
      <c r="D12" s="86">
        <f>D13+D31+D32</f>
        <v>76281</v>
      </c>
      <c r="E12" s="73">
        <f t="shared" ref="E12:E48" si="1">C12-D12</f>
        <v>203.39999999999418</v>
      </c>
      <c r="F12" s="62">
        <f>F13+F32+F31</f>
        <v>84305.400000000009</v>
      </c>
      <c r="G12" s="63">
        <f>D12-F12</f>
        <v>-8024.4000000000087</v>
      </c>
      <c r="H12" s="71">
        <f t="shared" si="0"/>
        <v>90.481748500096074</v>
      </c>
      <c r="I12" s="64">
        <f>D12/C12*100</f>
        <v>99.73406341685363</v>
      </c>
    </row>
    <row r="13" spans="1:9" ht="20.25" customHeight="1" thickBot="1">
      <c r="A13" s="16" t="s">
        <v>40</v>
      </c>
      <c r="B13" s="17" t="s">
        <v>6</v>
      </c>
      <c r="C13" s="38">
        <f>C14+C15+C19+C24</f>
        <v>55718.899999999994</v>
      </c>
      <c r="D13" s="87">
        <f>D14+D15+D24+D19</f>
        <v>57312.800000000003</v>
      </c>
      <c r="E13" s="74">
        <f t="shared" si="1"/>
        <v>-1593.9000000000087</v>
      </c>
      <c r="F13" s="44">
        <f>F14+F15+F24+F19</f>
        <v>53134.5</v>
      </c>
      <c r="G13" s="18">
        <f t="shared" ref="G13:G48" si="2">D13-F13</f>
        <v>4178.3000000000029</v>
      </c>
      <c r="H13" s="71">
        <f t="shared" si="0"/>
        <v>107.86362909220939</v>
      </c>
      <c r="I13" s="19">
        <f t="shared" ref="I13:I49" si="3">D13/C13*100</f>
        <v>102.8606092367222</v>
      </c>
    </row>
    <row r="14" spans="1:9" ht="15" customHeight="1" thickBot="1">
      <c r="A14" s="36" t="s">
        <v>67</v>
      </c>
      <c r="B14" s="25" t="s">
        <v>7</v>
      </c>
      <c r="C14" s="39">
        <v>34814.199999999997</v>
      </c>
      <c r="D14" s="83">
        <v>36200.6</v>
      </c>
      <c r="E14" s="75">
        <f t="shared" si="1"/>
        <v>-1386.4000000000015</v>
      </c>
      <c r="F14" s="94">
        <v>34780.300000000003</v>
      </c>
      <c r="G14" s="49">
        <f t="shared" si="2"/>
        <v>1420.2999999999956</v>
      </c>
      <c r="H14" s="71">
        <f t="shared" si="0"/>
        <v>104.08363355117696</v>
      </c>
      <c r="I14" s="13">
        <f t="shared" si="3"/>
        <v>103.98228309138227</v>
      </c>
    </row>
    <row r="15" spans="1:9" ht="13.5" thickBot="1">
      <c r="A15" s="32" t="s">
        <v>10</v>
      </c>
      <c r="B15" s="33" t="s">
        <v>11</v>
      </c>
      <c r="C15" s="39">
        <f>C16+C17+C18</f>
        <v>8265.5</v>
      </c>
      <c r="D15" s="39">
        <f>D16+D17+D18</f>
        <v>8311.9</v>
      </c>
      <c r="E15" s="75">
        <f t="shared" si="1"/>
        <v>-46.399999999999636</v>
      </c>
      <c r="F15" s="45">
        <f>F16+F17+F18</f>
        <v>6190.2</v>
      </c>
      <c r="G15" s="49">
        <f t="shared" si="2"/>
        <v>2121.6999999999998</v>
      </c>
      <c r="H15" s="71">
        <f t="shared" si="0"/>
        <v>134.2751445833737</v>
      </c>
      <c r="I15" s="13">
        <f t="shared" si="3"/>
        <v>100.56136954812172</v>
      </c>
    </row>
    <row r="16" spans="1:9" s="8" customFormat="1" ht="34.5" thickBot="1">
      <c r="A16" s="3" t="s">
        <v>46</v>
      </c>
      <c r="B16" s="4" t="s">
        <v>12</v>
      </c>
      <c r="C16" s="40">
        <v>3426</v>
      </c>
      <c r="D16" s="84">
        <v>3458.3</v>
      </c>
      <c r="E16" s="89">
        <f t="shared" si="1"/>
        <v>-32.300000000000182</v>
      </c>
      <c r="F16" s="95">
        <v>2334.6</v>
      </c>
      <c r="G16" s="12">
        <f t="shared" si="2"/>
        <v>1123.7000000000003</v>
      </c>
      <c r="H16" s="71">
        <f t="shared" si="0"/>
        <v>148.13244238841773</v>
      </c>
      <c r="I16" s="13">
        <f t="shared" si="3"/>
        <v>100.94279042615295</v>
      </c>
    </row>
    <row r="17" spans="1:9" s="8" customFormat="1" ht="23.25" thickBot="1">
      <c r="A17" s="3" t="s">
        <v>47</v>
      </c>
      <c r="B17" s="4" t="s">
        <v>36</v>
      </c>
      <c r="C17" s="40">
        <v>3300</v>
      </c>
      <c r="D17" s="84">
        <v>3315</v>
      </c>
      <c r="E17" s="89">
        <f>C17-D17</f>
        <v>-15</v>
      </c>
      <c r="F17" s="95">
        <v>3044.3</v>
      </c>
      <c r="G17" s="12">
        <f t="shared" si="2"/>
        <v>270.69999999999982</v>
      </c>
      <c r="H17" s="71">
        <f t="shared" si="0"/>
        <v>108.8920277239431</v>
      </c>
      <c r="I17" s="13">
        <f t="shared" si="3"/>
        <v>100.45454545454547</v>
      </c>
    </row>
    <row r="18" spans="1:9" s="8" customFormat="1" ht="13.5" thickBot="1">
      <c r="A18" s="6" t="s">
        <v>13</v>
      </c>
      <c r="B18" s="4" t="s">
        <v>14</v>
      </c>
      <c r="C18" s="40">
        <v>1539.5</v>
      </c>
      <c r="D18" s="84">
        <v>1538.6</v>
      </c>
      <c r="E18" s="68">
        <f t="shared" si="1"/>
        <v>0.90000000000009095</v>
      </c>
      <c r="F18" s="95">
        <v>811.3</v>
      </c>
      <c r="G18" s="12">
        <f t="shared" si="2"/>
        <v>727.3</v>
      </c>
      <c r="H18" s="71">
        <f t="shared" si="0"/>
        <v>189.64624676445212</v>
      </c>
      <c r="I18" s="13">
        <f t="shared" si="3"/>
        <v>99.941539460863922</v>
      </c>
    </row>
    <row r="19" spans="1:9" ht="16.5" customHeight="1" thickBot="1">
      <c r="A19" s="32" t="s">
        <v>15</v>
      </c>
      <c r="B19" s="33" t="s">
        <v>16</v>
      </c>
      <c r="C19" s="39">
        <f>C20+C21+C22+C23</f>
        <v>11808.7</v>
      </c>
      <c r="D19" s="83">
        <f>D20+D21+D22</f>
        <v>11946.5</v>
      </c>
      <c r="E19" s="75">
        <f t="shared" si="1"/>
        <v>-137.79999999999927</v>
      </c>
      <c r="F19" s="45">
        <f>F20+F21+F22</f>
        <v>11408.8</v>
      </c>
      <c r="G19" s="12">
        <f t="shared" si="2"/>
        <v>537.70000000000073</v>
      </c>
      <c r="H19" s="71">
        <f t="shared" si="0"/>
        <v>104.71302853937313</v>
      </c>
      <c r="I19" s="13">
        <f t="shared" si="3"/>
        <v>101.16693624192332</v>
      </c>
    </row>
    <row r="20" spans="1:9" ht="13.5" thickBot="1">
      <c r="A20" s="3" t="s">
        <v>17</v>
      </c>
      <c r="B20" s="4" t="s">
        <v>18</v>
      </c>
      <c r="C20" s="41">
        <v>1372</v>
      </c>
      <c r="D20" s="85">
        <v>1393.5</v>
      </c>
      <c r="E20" s="76">
        <f t="shared" si="1"/>
        <v>-21.5</v>
      </c>
      <c r="F20" s="96">
        <v>1249.5999999999999</v>
      </c>
      <c r="G20" s="12">
        <f t="shared" si="2"/>
        <v>143.90000000000009</v>
      </c>
      <c r="H20" s="71">
        <f t="shared" si="0"/>
        <v>111.51568501920615</v>
      </c>
      <c r="I20" s="13">
        <f t="shared" si="3"/>
        <v>101.56705539358602</v>
      </c>
    </row>
    <row r="21" spans="1:9" ht="13.5" thickBot="1">
      <c r="A21" s="3" t="s">
        <v>50</v>
      </c>
      <c r="B21" s="4" t="s">
        <v>49</v>
      </c>
      <c r="C21" s="41">
        <v>2276.1</v>
      </c>
      <c r="D21" s="85">
        <v>2321.9</v>
      </c>
      <c r="E21" s="76">
        <f t="shared" si="1"/>
        <v>-45.800000000000182</v>
      </c>
      <c r="F21" s="96">
        <v>2181.8000000000002</v>
      </c>
      <c r="G21" s="12">
        <f t="shared" si="2"/>
        <v>140.09999999999991</v>
      </c>
      <c r="H21" s="71">
        <f t="shared" si="0"/>
        <v>106.42130351086259</v>
      </c>
      <c r="I21" s="13">
        <f t="shared" si="3"/>
        <v>102.01221387461008</v>
      </c>
    </row>
    <row r="22" spans="1:9" ht="13.5" thickBot="1">
      <c r="A22" s="3" t="s">
        <v>51</v>
      </c>
      <c r="B22" s="4" t="s">
        <v>48</v>
      </c>
      <c r="C22" s="41">
        <v>8160.6</v>
      </c>
      <c r="D22" s="85">
        <v>8231.1</v>
      </c>
      <c r="E22" s="76">
        <f t="shared" si="1"/>
        <v>-70.5</v>
      </c>
      <c r="F22" s="96">
        <v>7977.4</v>
      </c>
      <c r="G22" s="12">
        <f t="shared" si="2"/>
        <v>253.70000000000073</v>
      </c>
      <c r="H22" s="71">
        <f t="shared" si="0"/>
        <v>103.18023416150626</v>
      </c>
      <c r="I22" s="13">
        <f t="shared" si="3"/>
        <v>100.86390706565693</v>
      </c>
    </row>
    <row r="23" spans="1:9" ht="0.75" customHeight="1" thickBot="1">
      <c r="A23" s="3"/>
      <c r="C23" s="41"/>
      <c r="D23" s="81"/>
      <c r="E23" s="68">
        <f t="shared" si="1"/>
        <v>0</v>
      </c>
      <c r="F23" s="46"/>
      <c r="G23" s="12">
        <f t="shared" si="2"/>
        <v>0</v>
      </c>
      <c r="H23" s="71" t="e">
        <f t="shared" si="0"/>
        <v>#DIV/0!</v>
      </c>
      <c r="I23" s="13" t="e">
        <f t="shared" si="3"/>
        <v>#DIV/0!</v>
      </c>
    </row>
    <row r="24" spans="1:9" ht="22.5" customHeight="1" thickBot="1">
      <c r="A24" s="32" t="s">
        <v>19</v>
      </c>
      <c r="B24" s="33" t="s">
        <v>20</v>
      </c>
      <c r="C24" s="39">
        <v>830.5</v>
      </c>
      <c r="D24" s="83">
        <v>853.8</v>
      </c>
      <c r="E24" s="90">
        <f t="shared" si="1"/>
        <v>-23.299999999999955</v>
      </c>
      <c r="F24" s="97">
        <v>755.2</v>
      </c>
      <c r="G24" s="12">
        <f t="shared" si="2"/>
        <v>98.599999999999909</v>
      </c>
      <c r="H24" s="71">
        <f t="shared" si="0"/>
        <v>113.05614406779661</v>
      </c>
      <c r="I24" s="13">
        <f t="shared" si="3"/>
        <v>102.8055388320289</v>
      </c>
    </row>
    <row r="25" spans="1:9" ht="21" customHeight="1" thickBot="1">
      <c r="A25" s="32" t="s">
        <v>21</v>
      </c>
      <c r="B25" s="33" t="s">
        <v>22</v>
      </c>
      <c r="C25" s="39"/>
      <c r="D25" s="77"/>
      <c r="E25" s="75">
        <f t="shared" si="1"/>
        <v>0</v>
      </c>
      <c r="F25" s="45"/>
      <c r="G25" s="12">
        <f t="shared" si="2"/>
        <v>0</v>
      </c>
      <c r="H25" s="71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30</v>
      </c>
      <c r="B26" s="7" t="s">
        <v>31</v>
      </c>
      <c r="C26" s="41"/>
      <c r="D26" s="81"/>
      <c r="E26" s="75">
        <f t="shared" si="1"/>
        <v>0</v>
      </c>
      <c r="F26" s="46"/>
      <c r="G26" s="12">
        <f t="shared" si="2"/>
        <v>0</v>
      </c>
      <c r="H26" s="71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37</v>
      </c>
      <c r="B27" s="7"/>
      <c r="C27" s="41"/>
      <c r="D27" s="81"/>
      <c r="E27" s="75">
        <f t="shared" si="1"/>
        <v>0</v>
      </c>
      <c r="F27" s="46"/>
      <c r="G27" s="12">
        <f t="shared" si="2"/>
        <v>0</v>
      </c>
      <c r="H27" s="71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32</v>
      </c>
      <c r="B28" s="7"/>
      <c r="C28" s="41"/>
      <c r="D28" s="81"/>
      <c r="E28" s="75">
        <f t="shared" si="1"/>
        <v>0</v>
      </c>
      <c r="F28" s="46"/>
      <c r="G28" s="12">
        <f t="shared" si="2"/>
        <v>0</v>
      </c>
      <c r="H28" s="71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32</v>
      </c>
      <c r="B29" s="4"/>
      <c r="C29" s="41"/>
      <c r="D29" s="81"/>
      <c r="E29" s="75">
        <f t="shared" si="1"/>
        <v>0</v>
      </c>
      <c r="F29" s="46"/>
      <c r="G29" s="12">
        <f t="shared" si="2"/>
        <v>0</v>
      </c>
      <c r="H29" s="71" t="e">
        <f t="shared" si="0"/>
        <v>#DIV/0!</v>
      </c>
      <c r="I29" s="13" t="e">
        <f t="shared" si="3"/>
        <v>#DIV/0!</v>
      </c>
    </row>
    <row r="30" spans="1:9" ht="3.75" hidden="1" customHeight="1">
      <c r="A30" s="20" t="s">
        <v>29</v>
      </c>
      <c r="B30" s="21"/>
      <c r="C30" s="42"/>
      <c r="D30" s="82"/>
      <c r="E30" s="75">
        <f t="shared" si="1"/>
        <v>0</v>
      </c>
      <c r="F30" s="47"/>
      <c r="G30" s="22">
        <f t="shared" si="2"/>
        <v>0</v>
      </c>
      <c r="H30" s="71" t="e">
        <f t="shared" si="0"/>
        <v>#DIV/0!</v>
      </c>
      <c r="I30" s="23" t="e">
        <f t="shared" si="3"/>
        <v>#DIV/0!</v>
      </c>
    </row>
    <row r="31" spans="1:9" ht="20.25" customHeight="1" thickBot="1">
      <c r="A31" s="24" t="s">
        <v>43</v>
      </c>
      <c r="B31" s="25" t="s">
        <v>44</v>
      </c>
      <c r="C31" s="39">
        <v>2036.5</v>
      </c>
      <c r="D31" s="83">
        <v>2029.6</v>
      </c>
      <c r="E31" s="90">
        <f t="shared" si="1"/>
        <v>6.9000000000000909</v>
      </c>
      <c r="F31" s="98">
        <v>7203.8</v>
      </c>
      <c r="G31" s="26">
        <f>D31-F31</f>
        <v>-5174.2000000000007</v>
      </c>
      <c r="H31" s="71">
        <f t="shared" si="0"/>
        <v>28.174019267608756</v>
      </c>
      <c r="I31" s="23">
        <f t="shared" si="3"/>
        <v>99.661183402897123</v>
      </c>
    </row>
    <row r="32" spans="1:9" ht="18.75" thickBot="1">
      <c r="A32" s="27" t="s">
        <v>39</v>
      </c>
      <c r="B32" s="28"/>
      <c r="C32" s="43">
        <f>C33+C40+C42+C44+C45+C46+C47+C48</f>
        <v>18728.999999999996</v>
      </c>
      <c r="D32" s="43">
        <f>D33+D40+D42+D44+D45+D46+D47+D48</f>
        <v>16938.599999999995</v>
      </c>
      <c r="E32" s="74">
        <f t="shared" si="1"/>
        <v>1790.4000000000015</v>
      </c>
      <c r="F32" s="80">
        <f>F33+F40+F42+F43+F45+F46+F47+F48+F44</f>
        <v>23967.100000000002</v>
      </c>
      <c r="G32" s="29">
        <f t="shared" si="2"/>
        <v>-7028.5000000000073</v>
      </c>
      <c r="H32" s="71">
        <f t="shared" si="0"/>
        <v>70.674382799754625</v>
      </c>
      <c r="I32" s="30">
        <f t="shared" si="3"/>
        <v>90.440493352554853</v>
      </c>
    </row>
    <row r="33" spans="1:9" ht="34.5" thickBot="1">
      <c r="A33" s="32" t="s">
        <v>1</v>
      </c>
      <c r="B33" s="33" t="s">
        <v>2</v>
      </c>
      <c r="C33" s="39">
        <f>C34+C35+C37+C38+C39+C36</f>
        <v>10294.199999999999</v>
      </c>
      <c r="D33" s="83">
        <f>D34+D35+D37+D38+D39+D36</f>
        <v>10218.299999999997</v>
      </c>
      <c r="E33" s="90">
        <f t="shared" si="1"/>
        <v>75.900000000001455</v>
      </c>
      <c r="F33" s="45">
        <f>F34+F35+F36+F38+F39</f>
        <v>7782.1</v>
      </c>
      <c r="G33" s="49">
        <f t="shared" si="2"/>
        <v>2436.1999999999971</v>
      </c>
      <c r="H33" s="71">
        <f t="shared" si="0"/>
        <v>131.30517469577617</v>
      </c>
      <c r="I33" s="13">
        <f t="shared" si="3"/>
        <v>99.262691612752789</v>
      </c>
    </row>
    <row r="34" spans="1:9" ht="23.25" thickBot="1">
      <c r="A34" s="6" t="s">
        <v>28</v>
      </c>
      <c r="B34" s="7" t="s">
        <v>27</v>
      </c>
      <c r="C34" s="41">
        <v>0.3</v>
      </c>
      <c r="D34" s="92">
        <v>0.3</v>
      </c>
      <c r="E34" s="90">
        <f t="shared" si="1"/>
        <v>0</v>
      </c>
      <c r="F34" s="99"/>
      <c r="G34" s="12">
        <f t="shared" si="2"/>
        <v>0.3</v>
      </c>
      <c r="H34" s="71" t="e">
        <f t="shared" si="0"/>
        <v>#DIV/0!</v>
      </c>
      <c r="I34" s="13">
        <f t="shared" si="3"/>
        <v>100</v>
      </c>
    </row>
    <row r="35" spans="1:9" ht="45.75" thickBot="1">
      <c r="A35" s="3" t="s">
        <v>3</v>
      </c>
      <c r="B35" s="4" t="s">
        <v>41</v>
      </c>
      <c r="C35" s="41">
        <v>9238.7000000000007</v>
      </c>
      <c r="D35" s="85">
        <v>9311.2999999999993</v>
      </c>
      <c r="E35" s="90">
        <f t="shared" si="1"/>
        <v>-72.599999999998545</v>
      </c>
      <c r="F35" s="99">
        <v>6971.1</v>
      </c>
      <c r="G35" s="12">
        <f t="shared" si="2"/>
        <v>2340.1999999999989</v>
      </c>
      <c r="H35" s="71">
        <f t="shared" si="0"/>
        <v>133.5700248167434</v>
      </c>
      <c r="I35" s="13">
        <f t="shared" si="3"/>
        <v>100.7858248454869</v>
      </c>
    </row>
    <row r="36" spans="1:9" ht="21.75" customHeight="1" thickBot="1">
      <c r="A36" s="3" t="s">
        <v>53</v>
      </c>
      <c r="B36" s="4"/>
      <c r="C36" s="41">
        <v>408.1</v>
      </c>
      <c r="D36" s="85">
        <v>408.1</v>
      </c>
      <c r="E36" s="90">
        <f t="shared" si="1"/>
        <v>0</v>
      </c>
      <c r="F36" s="99">
        <v>193.6</v>
      </c>
      <c r="G36" s="12"/>
      <c r="H36" s="71">
        <f t="shared" ref="H36:H48" si="4">D36/F36*100</f>
        <v>210.79545454545453</v>
      </c>
      <c r="I36" s="13"/>
    </row>
    <row r="37" spans="1:9" ht="1.5" hidden="1" customHeight="1">
      <c r="A37" s="3"/>
      <c r="B37" s="4" t="s">
        <v>35</v>
      </c>
      <c r="C37" s="41"/>
      <c r="D37" s="81"/>
      <c r="E37" s="90">
        <f t="shared" si="1"/>
        <v>0</v>
      </c>
      <c r="F37" s="99"/>
      <c r="G37" s="12">
        <f t="shared" si="2"/>
        <v>0</v>
      </c>
      <c r="H37" s="71" t="e">
        <f t="shared" si="4"/>
        <v>#DIV/0!</v>
      </c>
      <c r="I37" s="13" t="e">
        <f t="shared" si="3"/>
        <v>#DIV/0!</v>
      </c>
    </row>
    <row r="38" spans="1:9" ht="15.75" customHeight="1" thickBot="1">
      <c r="A38" s="3" t="s">
        <v>33</v>
      </c>
      <c r="B38" s="4" t="s">
        <v>34</v>
      </c>
      <c r="C38" s="41">
        <v>10.8</v>
      </c>
      <c r="D38" s="81">
        <v>10.8</v>
      </c>
      <c r="E38" s="90">
        <f t="shared" si="1"/>
        <v>0</v>
      </c>
      <c r="F38" s="99"/>
      <c r="G38" s="12">
        <f t="shared" si="2"/>
        <v>10.8</v>
      </c>
      <c r="H38" s="71" t="e">
        <f t="shared" si="4"/>
        <v>#DIV/0!</v>
      </c>
      <c r="I38" s="13">
        <f t="shared" si="3"/>
        <v>100</v>
      </c>
    </row>
    <row r="39" spans="1:9" ht="22.5" customHeight="1" thickBot="1">
      <c r="A39" s="3" t="s">
        <v>66</v>
      </c>
      <c r="B39" s="4" t="s">
        <v>45</v>
      </c>
      <c r="C39" s="41">
        <v>636.29999999999995</v>
      </c>
      <c r="D39" s="85">
        <v>487.8</v>
      </c>
      <c r="E39" s="90">
        <f t="shared" si="1"/>
        <v>148.49999999999994</v>
      </c>
      <c r="F39" s="99">
        <v>617.4</v>
      </c>
      <c r="G39" s="12">
        <f t="shared" si="2"/>
        <v>-129.59999999999997</v>
      </c>
      <c r="H39" s="71">
        <f t="shared" si="4"/>
        <v>79.008746355685133</v>
      </c>
      <c r="I39" s="13">
        <f t="shared" si="3"/>
        <v>76.66195190947667</v>
      </c>
    </row>
    <row r="40" spans="1:9" ht="13.5" thickBot="1">
      <c r="A40" s="32" t="s">
        <v>23</v>
      </c>
      <c r="B40" s="33" t="s">
        <v>24</v>
      </c>
      <c r="C40" s="39">
        <v>80</v>
      </c>
      <c r="D40" s="83">
        <v>47.3</v>
      </c>
      <c r="E40" s="90">
        <f t="shared" si="1"/>
        <v>32.700000000000003</v>
      </c>
      <c r="F40" s="100">
        <v>81.400000000000006</v>
      </c>
      <c r="G40" s="12">
        <f t="shared" si="2"/>
        <v>-34.100000000000009</v>
      </c>
      <c r="H40" s="71">
        <f t="shared" si="4"/>
        <v>58.108108108108105</v>
      </c>
      <c r="I40" s="13">
        <f t="shared" si="3"/>
        <v>59.124999999999993</v>
      </c>
    </row>
    <row r="41" spans="1:9" ht="13.5" thickBot="1">
      <c r="A41" s="32"/>
      <c r="B41" s="25"/>
      <c r="C41" s="39"/>
      <c r="D41" s="77"/>
      <c r="E41" s="90">
        <f t="shared" si="1"/>
        <v>0</v>
      </c>
      <c r="F41" s="93"/>
      <c r="G41" s="12">
        <f t="shared" si="2"/>
        <v>0</v>
      </c>
      <c r="H41" s="71" t="e">
        <f t="shared" si="4"/>
        <v>#DIV/0!</v>
      </c>
      <c r="I41" s="13" t="e">
        <f t="shared" si="3"/>
        <v>#DIV/0!</v>
      </c>
    </row>
    <row r="42" spans="1:9" ht="13.5" thickBot="1">
      <c r="A42" s="34" t="s">
        <v>54</v>
      </c>
      <c r="B42" s="33" t="s">
        <v>38</v>
      </c>
      <c r="C42" s="39">
        <v>3128.9</v>
      </c>
      <c r="D42" s="83">
        <v>3155.9</v>
      </c>
      <c r="E42" s="90">
        <f t="shared" si="1"/>
        <v>-27</v>
      </c>
      <c r="F42" s="101">
        <v>6579.3</v>
      </c>
      <c r="G42" s="12">
        <f t="shared" si="2"/>
        <v>-3423.4</v>
      </c>
      <c r="H42" s="71">
        <f t="shared" si="4"/>
        <v>47.967108962959585</v>
      </c>
      <c r="I42" s="13">
        <f t="shared" si="3"/>
        <v>100.86292307200613</v>
      </c>
    </row>
    <row r="43" spans="1:9" ht="13.5" thickBot="1">
      <c r="A43" s="107" t="s">
        <v>63</v>
      </c>
      <c r="B43" s="33"/>
      <c r="C43" s="106">
        <v>3601.8</v>
      </c>
      <c r="D43" s="93">
        <v>3631.2</v>
      </c>
      <c r="E43" s="90">
        <f t="shared" si="1"/>
        <v>-29.399999999999636</v>
      </c>
      <c r="F43" s="91"/>
      <c r="G43" s="12"/>
      <c r="H43" s="71"/>
      <c r="I43" s="13"/>
    </row>
    <row r="44" spans="1:9" ht="13.5" thickBot="1">
      <c r="A44" s="34" t="s">
        <v>55</v>
      </c>
      <c r="B44" s="33"/>
      <c r="C44" s="39">
        <v>19.8</v>
      </c>
      <c r="D44" s="83">
        <v>23.9</v>
      </c>
      <c r="E44" s="90">
        <f t="shared" si="1"/>
        <v>-4.0999999999999979</v>
      </c>
      <c r="F44" s="102">
        <v>556.4</v>
      </c>
      <c r="G44" s="12">
        <f t="shared" si="2"/>
        <v>-532.5</v>
      </c>
      <c r="H44" s="71">
        <f t="shared" si="4"/>
        <v>4.2954708842559306</v>
      </c>
      <c r="I44" s="13">
        <f t="shared" si="3"/>
        <v>120.7070707070707</v>
      </c>
    </row>
    <row r="45" spans="1:9" ht="26.25" thickBot="1">
      <c r="A45" s="34" t="s">
        <v>52</v>
      </c>
      <c r="B45" s="33"/>
      <c r="C45" s="39">
        <v>691.8</v>
      </c>
      <c r="D45" s="83">
        <v>455.8</v>
      </c>
      <c r="E45" s="90">
        <f t="shared" si="1"/>
        <v>235.99999999999994</v>
      </c>
      <c r="F45" s="103">
        <v>5896.1</v>
      </c>
      <c r="G45" s="12">
        <f t="shared" si="2"/>
        <v>-5440.3</v>
      </c>
      <c r="H45" s="71">
        <f t="shared" si="4"/>
        <v>7.7305337426434413</v>
      </c>
      <c r="I45" s="13">
        <f t="shared" si="3"/>
        <v>65.886094246892171</v>
      </c>
    </row>
    <row r="46" spans="1:9" ht="24.75" thickBot="1">
      <c r="A46" s="35" t="s">
        <v>25</v>
      </c>
      <c r="B46" s="33" t="s">
        <v>26</v>
      </c>
      <c r="C46" s="39">
        <v>4145.7</v>
      </c>
      <c r="D46" s="83">
        <v>2668.4</v>
      </c>
      <c r="E46" s="90">
        <f t="shared" si="1"/>
        <v>1477.2999999999997</v>
      </c>
      <c r="F46" s="105">
        <v>2553.1999999999998</v>
      </c>
      <c r="G46" s="12">
        <f t="shared" si="2"/>
        <v>115.20000000000027</v>
      </c>
      <c r="H46" s="71">
        <f t="shared" si="4"/>
        <v>104.51198496005014</v>
      </c>
      <c r="I46" s="13">
        <f t="shared" si="3"/>
        <v>64.365487131244421</v>
      </c>
    </row>
    <row r="47" spans="1:9" ht="13.5" thickBot="1">
      <c r="A47" s="32" t="s">
        <v>56</v>
      </c>
      <c r="B47" s="33" t="s">
        <v>0</v>
      </c>
      <c r="C47" s="39">
        <v>368.6</v>
      </c>
      <c r="D47" s="83">
        <v>369</v>
      </c>
      <c r="E47" s="90">
        <f t="shared" si="1"/>
        <v>-0.39999999999997726</v>
      </c>
      <c r="F47" s="105">
        <v>525.5</v>
      </c>
      <c r="G47" s="12">
        <f t="shared" si="2"/>
        <v>-156.5</v>
      </c>
      <c r="H47" s="71">
        <f t="shared" si="4"/>
        <v>70.218839200761181</v>
      </c>
      <c r="I47" s="13">
        <f t="shared" si="3"/>
        <v>100.10851871947909</v>
      </c>
    </row>
    <row r="48" spans="1:9" ht="13.5" thickBot="1">
      <c r="A48" s="32" t="s">
        <v>8</v>
      </c>
      <c r="B48" s="33" t="s">
        <v>9</v>
      </c>
      <c r="C48" s="39"/>
      <c r="D48" s="88"/>
      <c r="E48" s="90">
        <f t="shared" si="1"/>
        <v>0</v>
      </c>
      <c r="F48" s="104">
        <v>-6.9</v>
      </c>
      <c r="G48" s="12">
        <f t="shared" si="2"/>
        <v>6.9</v>
      </c>
      <c r="H48" s="71">
        <f t="shared" si="4"/>
        <v>0</v>
      </c>
      <c r="I48" s="13" t="e">
        <f t="shared" si="3"/>
        <v>#DIV/0!</v>
      </c>
    </row>
    <row r="49" spans="1:9" ht="12.75">
      <c r="A49" s="1" t="s">
        <v>59</v>
      </c>
      <c r="C49" t="s">
        <v>68</v>
      </c>
      <c r="D49" s="50">
        <f>D13+D32+D43</f>
        <v>77882.599999999991</v>
      </c>
      <c r="E49" s="50"/>
      <c r="I49" s="108" t="e">
        <f t="shared" si="3"/>
        <v>#VALUE!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2020-01-20T03:54:38Z</cp:lastPrinted>
  <dcterms:created xsi:type="dcterms:W3CDTF">2005-06-06T04:55:52Z</dcterms:created>
  <dcterms:modified xsi:type="dcterms:W3CDTF">2020-01-20T03:55:07Z</dcterms:modified>
</cp:coreProperties>
</file>