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2120" windowHeight="9120"/>
  </bookViews>
  <sheets>
    <sheet name="2018" sheetId="3" r:id="rId1"/>
  </sheets>
  <definedNames>
    <definedName name="_xlnm.Print_Area" localSheetId="0">'2018'!$A$1:$I$48</definedName>
  </definedNames>
  <calcPr calcId="124519"/>
</workbook>
</file>

<file path=xl/calcChain.xml><?xml version="1.0" encoding="utf-8"?>
<calcChain xmlns="http://schemas.openxmlformats.org/spreadsheetml/2006/main">
  <c r="D11" i="3"/>
  <c r="D10"/>
  <c r="D31"/>
  <c r="C31"/>
  <c r="E34"/>
  <c r="E30"/>
  <c r="D14"/>
  <c r="E15"/>
  <c r="E16"/>
  <c r="E17"/>
  <c r="F32"/>
  <c r="F31" s="1"/>
  <c r="E33"/>
  <c r="E35"/>
  <c r="E36"/>
  <c r="E37"/>
  <c r="E38"/>
  <c r="E39"/>
  <c r="H44"/>
  <c r="H47"/>
  <c r="H46"/>
  <c r="H45"/>
  <c r="H43"/>
  <c r="H40"/>
  <c r="H41"/>
  <c r="H39"/>
  <c r="H35"/>
  <c r="H36"/>
  <c r="H37"/>
  <c r="H38"/>
  <c r="H33"/>
  <c r="H34"/>
  <c r="H24"/>
  <c r="H25"/>
  <c r="H26"/>
  <c r="H27"/>
  <c r="H28"/>
  <c r="H29"/>
  <c r="H30"/>
  <c r="H22"/>
  <c r="H23"/>
  <c r="H21"/>
  <c r="H20"/>
  <c r="H19"/>
  <c r="H17"/>
  <c r="H16"/>
  <c r="H15"/>
  <c r="H13"/>
  <c r="C18" l="1"/>
  <c r="E13"/>
  <c r="E19"/>
  <c r="E20"/>
  <c r="E21"/>
  <c r="E22"/>
  <c r="E23"/>
  <c r="E24"/>
  <c r="E25"/>
  <c r="E26"/>
  <c r="E27"/>
  <c r="E28"/>
  <c r="E29"/>
  <c r="E40"/>
  <c r="E43"/>
  <c r="E44"/>
  <c r="E45"/>
  <c r="E46"/>
  <c r="E47"/>
  <c r="D18"/>
  <c r="E18" s="1"/>
  <c r="F18"/>
  <c r="D32"/>
  <c r="C32"/>
  <c r="G44"/>
  <c r="I44"/>
  <c r="F14"/>
  <c r="I30"/>
  <c r="I43"/>
  <c r="G30"/>
  <c r="G43"/>
  <c r="G36"/>
  <c r="I36"/>
  <c r="G13"/>
  <c r="G16"/>
  <c r="G17"/>
  <c r="G19"/>
  <c r="G20"/>
  <c r="G21"/>
  <c r="G22"/>
  <c r="G24"/>
  <c r="G25"/>
  <c r="G26"/>
  <c r="G27"/>
  <c r="G28"/>
  <c r="G29"/>
  <c r="G33"/>
  <c r="G34"/>
  <c r="G37"/>
  <c r="G38"/>
  <c r="G40"/>
  <c r="G41"/>
  <c r="G46"/>
  <c r="G47"/>
  <c r="G45"/>
  <c r="I13"/>
  <c r="I16"/>
  <c r="I17"/>
  <c r="I19"/>
  <c r="I20"/>
  <c r="I21"/>
  <c r="I22"/>
  <c r="I24"/>
  <c r="I25"/>
  <c r="I26"/>
  <c r="I27"/>
  <c r="I28"/>
  <c r="I29"/>
  <c r="I33"/>
  <c r="I34"/>
  <c r="I37"/>
  <c r="I38"/>
  <c r="I40"/>
  <c r="I41"/>
  <c r="I46"/>
  <c r="I47"/>
  <c r="G23"/>
  <c r="I39"/>
  <c r="C14"/>
  <c r="G39"/>
  <c r="I45"/>
  <c r="G15"/>
  <c r="I23"/>
  <c r="I15"/>
  <c r="C12" l="1"/>
  <c r="C11" s="1"/>
  <c r="C10" s="1"/>
  <c r="H18"/>
  <c r="H14"/>
  <c r="H32"/>
  <c r="H31"/>
  <c r="F12"/>
  <c r="E14"/>
  <c r="E32"/>
  <c r="I18"/>
  <c r="I14"/>
  <c r="G14"/>
  <c r="D12"/>
  <c r="G18"/>
  <c r="I32"/>
  <c r="G32"/>
  <c r="E31" l="1"/>
  <c r="H12"/>
  <c r="E12"/>
  <c r="I12"/>
  <c r="G12"/>
  <c r="F11"/>
  <c r="F10" s="1"/>
  <c r="I31"/>
  <c r="G31"/>
  <c r="E11" l="1"/>
  <c r="E10"/>
  <c r="H11"/>
  <c r="I11"/>
  <c r="G11"/>
  <c r="H10" l="1"/>
  <c r="I10"/>
  <c r="G10"/>
</calcChain>
</file>

<file path=xl/sharedStrings.xml><?xml version="1.0" encoding="utf-8"?>
<sst xmlns="http://schemas.openxmlformats.org/spreadsheetml/2006/main" count="73" uniqueCount="71">
  <si>
    <t>00011600000000000000</t>
  </si>
  <si>
    <t>ДОХОДЫ ОТ ИСПОЛЬЗОВАНИЯ ИМУЩЕСТВА, НАХОДЯЩЕГОСЯ В ГОСУДАРСТВЕННОЙ И МУНИЦИПАЛЬНОЙ СОБСТВЕННОСТИ</t>
  </si>
  <si>
    <t>00011100000000000000</t>
  </si>
  <si>
    <t>- арендная плата за земли, находящиеся в государственной собственности до разграничения государственной собственности на землю и поступления от продажи права на заключение договоров аренды указанных земельных участков</t>
  </si>
  <si>
    <t>Наименование показателя</t>
  </si>
  <si>
    <t>Код по бюджетной классификации</t>
  </si>
  <si>
    <t>00010100000000000000</t>
  </si>
  <si>
    <t>00010102000010000110</t>
  </si>
  <si>
    <t>ПРОЧИЕ НЕНАЛОГОВЫЕ ДОХОДЫ</t>
  </si>
  <si>
    <t>00011700000000000000</t>
  </si>
  <si>
    <t>НАЛОГИ НА СОВОКУПНЫЙ ДОХОД</t>
  </si>
  <si>
    <t>00010500000000000000</t>
  </si>
  <si>
    <t>00010501000010000110</t>
  </si>
  <si>
    <t>Единый сельскохозяйственный налог</t>
  </si>
  <si>
    <t>00010503000010000110</t>
  </si>
  <si>
    <t>НАЛОГИ НА ИМУЩЕСТВО</t>
  </si>
  <si>
    <t>00010600000000000000</t>
  </si>
  <si>
    <t>Налоги на имущество физических лиц</t>
  </si>
  <si>
    <t>00010601000030000110</t>
  </si>
  <si>
    <t>ГОСУДАРСТВЕННАЯ ПОШЛИНА</t>
  </si>
  <si>
    <t>00010800000000000000</t>
  </si>
  <si>
    <t>ЗАДОЛЖЕННОСТЬ И ПЕРЕРАСЧЕТЫ ПО ОТМЕНЕННЫМ НАЛОГАМ, СБОРАМ И ИНЫМ ОБЯЗАТЕЛЬНЫМ ПЛАТЕЖАМ</t>
  </si>
  <si>
    <t>00010900000000000000</t>
  </si>
  <si>
    <t>ПЛАТЕЖИ ПРИ ПОЛЬЗОВАНИИ ПРИРОДНЫМИ РЕСУРСАМИ</t>
  </si>
  <si>
    <t>00011200000000000000</t>
  </si>
  <si>
    <t>Доходы от продажи материальных и нематериальных активов</t>
  </si>
  <si>
    <t>00011400000000000000</t>
  </si>
  <si>
    <t>00011103000000000120</t>
  </si>
  <si>
    <t>Проценты,полученные от предоставления бюджетных кредитов внутри страны</t>
  </si>
  <si>
    <t>Прочие</t>
  </si>
  <si>
    <t>Налог на прибыль,зачисляемый в местные бюджеты</t>
  </si>
  <si>
    <t>000109010000030000110</t>
  </si>
  <si>
    <t>Налог с имущества, переходящего в порядке наследования и дарения</t>
  </si>
  <si>
    <t>Доходы от перечисления части прибыли</t>
  </si>
  <si>
    <t>00011107015050000120</t>
  </si>
  <si>
    <t>00011105035050000120</t>
  </si>
  <si>
    <t>00010502010020000110</t>
  </si>
  <si>
    <t>земельный налог (по обязательствам, возникшим до 1.01.2006)</t>
  </si>
  <si>
    <t>00011301990000000130</t>
  </si>
  <si>
    <t>Неналоговые доходы</t>
  </si>
  <si>
    <t>НАЛОГОВЫЕ ДОХОДЫ</t>
  </si>
  <si>
    <t>00011105013100000120</t>
  </si>
  <si>
    <t>тыс.руб.</t>
  </si>
  <si>
    <t>АКЦИЗЫ</t>
  </si>
  <si>
    <t>00010300000000000000</t>
  </si>
  <si>
    <t>00011109045000000120</t>
  </si>
  <si>
    <t>Налог на доходы физических лиц               (2014 -60%, 2013 -70%)</t>
  </si>
  <si>
    <r>
      <t xml:space="preserve">Единый налог, взимаемый в связи с применением </t>
    </r>
    <r>
      <rPr>
        <b/>
        <u/>
        <sz val="8"/>
        <rFont val="Arial Cyr"/>
        <charset val="204"/>
      </rPr>
      <t>упрощенной системы</t>
    </r>
    <r>
      <rPr>
        <u/>
        <sz val="8"/>
        <rFont val="Arial Cyr"/>
        <charset val="204"/>
      </rPr>
      <t xml:space="preserve"> </t>
    </r>
    <r>
      <rPr>
        <sz val="8"/>
        <rFont val="Arial Cyr"/>
        <charset val="204"/>
      </rPr>
      <t>налогообложения    (2014 - 50%, 2013 - 100%)</t>
    </r>
  </si>
  <si>
    <r>
      <t xml:space="preserve">Единый налог на </t>
    </r>
    <r>
      <rPr>
        <b/>
        <u/>
        <sz val="8"/>
        <rFont val="Arial Cyr"/>
        <charset val="204"/>
      </rPr>
      <t xml:space="preserve">вмененный доход </t>
    </r>
    <r>
      <rPr>
        <sz val="8"/>
        <rFont val="Arial Cyr"/>
        <charset val="204"/>
      </rPr>
      <t xml:space="preserve">для отдельных видов деятельности       </t>
    </r>
  </si>
  <si>
    <t>00010606043100000110</t>
  </si>
  <si>
    <t>00010606033100000110</t>
  </si>
  <si>
    <t>Земельный налог  с организаций</t>
  </si>
  <si>
    <t>Земельный налог  с физических лиц</t>
  </si>
  <si>
    <t>Доходы, поступившие в порядке возмещения расходов</t>
  </si>
  <si>
    <t>Арендная плата за земли, находящиесся в собственности поселений</t>
  </si>
  <si>
    <t>СОБСТВЕННЫЕ ДОХОДЫ  (с акцизами)</t>
  </si>
  <si>
    <t>Прочие доходы от использования имущества и прав, находящихся в государственной и муниципальной собственности 622,4</t>
  </si>
  <si>
    <t xml:space="preserve">Платные услуги                                            </t>
  </si>
  <si>
    <t xml:space="preserve">прочие доходы от компенсаци и затрат государ.                                        </t>
  </si>
  <si>
    <t xml:space="preserve">ШТРАФЫ, САНКЦИИ, ВОЗМЕЩЕНИЕ УЩЕРБА          </t>
  </si>
  <si>
    <t>отклоне-ние от плана</t>
  </si>
  <si>
    <r>
      <t>темп роста</t>
    </r>
    <r>
      <rPr>
        <sz val="8"/>
        <rFont val="Arial Cyr"/>
        <charset val="204"/>
      </rPr>
      <t xml:space="preserve"> </t>
    </r>
    <r>
      <rPr>
        <b/>
        <sz val="10"/>
        <rFont val="Arial Cyr"/>
        <charset val="204"/>
      </rPr>
      <t>%</t>
    </r>
  </si>
  <si>
    <t xml:space="preserve">Герасимова Т.Н. </t>
  </si>
  <si>
    <r>
      <t xml:space="preserve">Собственные доходы </t>
    </r>
    <r>
      <rPr>
        <b/>
        <sz val="8"/>
        <rFont val="Arial Cyr"/>
        <charset val="204"/>
      </rPr>
      <t>(без акцизов и  платных)</t>
    </r>
  </si>
  <si>
    <t>план 2019</t>
  </si>
  <si>
    <t>факт.           отклонение от 2018</t>
  </si>
  <si>
    <t>исполнение 2019,      %</t>
  </si>
  <si>
    <t>факт  на 1.05.19</t>
  </si>
  <si>
    <t>факт на 01.05.18</t>
  </si>
  <si>
    <t>Мониторинг собственных доходов консолидированного бюджета Панкрушихинского района по состоянию на 01.05.19 г.</t>
  </si>
  <si>
    <t>Проч. Безвозм. + от пожертвований  (074 207…)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</si>
</sst>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"/>
  </numFmts>
  <fonts count="15">
    <font>
      <sz val="8"/>
      <name val="Arial Cyr"/>
      <charset val="204"/>
    </font>
    <font>
      <b/>
      <sz val="8"/>
      <name val="Arial Cyr"/>
      <charset val="204"/>
    </font>
    <font>
      <sz val="8"/>
      <name val="Arial Cyr"/>
      <charset val="204"/>
    </font>
    <font>
      <sz val="16"/>
      <name val="Arial Cyr"/>
      <charset val="204"/>
    </font>
    <font>
      <b/>
      <sz val="9"/>
      <name val="Arial Cyr"/>
      <charset val="204"/>
    </font>
    <font>
      <b/>
      <sz val="10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  <font>
      <sz val="11"/>
      <name val="Arial Cyr"/>
      <charset val="204"/>
    </font>
    <font>
      <b/>
      <sz val="11"/>
      <name val="Arial Cyr"/>
      <charset val="204"/>
    </font>
    <font>
      <b/>
      <u/>
      <sz val="8"/>
      <name val="Arial Cyr"/>
      <charset val="204"/>
    </font>
    <font>
      <u/>
      <sz val="8"/>
      <name val="Arial Cyr"/>
      <charset val="204"/>
    </font>
    <font>
      <b/>
      <i/>
      <sz val="10"/>
      <color rgb="FFFF0000"/>
      <name val="Arial Cyr"/>
      <charset val="204"/>
    </font>
  </fonts>
  <fills count="1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2" xfId="0" applyBorder="1" applyAlignment="1">
      <alignment wrapText="1"/>
    </xf>
    <xf numFmtId="49" fontId="0" fillId="0" borderId="2" xfId="0" applyNumberFormat="1" applyBorder="1"/>
    <xf numFmtId="49" fontId="1" fillId="0" borderId="3" xfId="0" applyNumberFormat="1" applyFont="1" applyBorder="1" applyAlignment="1">
      <alignment wrapText="1"/>
    </xf>
    <xf numFmtId="0" fontId="1" fillId="0" borderId="2" xfId="0" applyFont="1" applyBorder="1" applyAlignment="1">
      <alignment wrapText="1"/>
    </xf>
    <xf numFmtId="49" fontId="1" fillId="0" borderId="2" xfId="0" applyNumberFormat="1" applyFont="1" applyBorder="1"/>
    <xf numFmtId="0" fontId="1" fillId="0" borderId="0" xfId="0" applyFont="1"/>
    <xf numFmtId="0" fontId="3" fillId="0" borderId="0" xfId="0" applyFont="1"/>
    <xf numFmtId="0" fontId="7" fillId="0" borderId="0" xfId="0" applyFont="1"/>
    <xf numFmtId="0" fontId="0" fillId="0" borderId="0" xfId="0" applyAlignment="1">
      <alignment horizontal="right"/>
    </xf>
    <xf numFmtId="164" fontId="5" fillId="3" borderId="4" xfId="0" applyNumberFormat="1" applyFont="1" applyFill="1" applyBorder="1"/>
    <xf numFmtId="164" fontId="5" fillId="3" borderId="5" xfId="0" applyNumberFormat="1" applyFont="1" applyFill="1" applyBorder="1" applyAlignment="1">
      <alignment horizontal="center"/>
    </xf>
    <xf numFmtId="0" fontId="5" fillId="0" borderId="8" xfId="0" applyFont="1" applyBorder="1" applyAlignment="1">
      <alignment horizontal="center" vertical="justify"/>
    </xf>
    <xf numFmtId="0" fontId="5" fillId="0" borderId="9" xfId="0" applyFont="1" applyBorder="1" applyAlignment="1">
      <alignment horizontal="center" vertical="justify"/>
    </xf>
    <xf numFmtId="0" fontId="1" fillId="4" borderId="2" xfId="0" applyFont="1" applyFill="1" applyBorder="1" applyAlignment="1">
      <alignment wrapText="1"/>
    </xf>
    <xf numFmtId="49" fontId="1" fillId="4" borderId="2" xfId="0" applyNumberFormat="1" applyFont="1" applyFill="1" applyBorder="1"/>
    <xf numFmtId="164" fontId="5" fillId="4" borderId="4" xfId="0" applyNumberFormat="1" applyFont="1" applyFill="1" applyBorder="1"/>
    <xf numFmtId="164" fontId="5" fillId="4" borderId="5" xfId="0" applyNumberFormat="1" applyFont="1" applyFill="1" applyBorder="1" applyAlignment="1">
      <alignment horizontal="center"/>
    </xf>
    <xf numFmtId="0" fontId="0" fillId="0" borderId="10" xfId="0" applyBorder="1" applyAlignment="1">
      <alignment wrapText="1"/>
    </xf>
    <xf numFmtId="49" fontId="0" fillId="0" borderId="10" xfId="0" applyNumberFormat="1" applyBorder="1"/>
    <xf numFmtId="164" fontId="5" fillId="3" borderId="11" xfId="0" applyNumberFormat="1" applyFont="1" applyFill="1" applyBorder="1"/>
    <xf numFmtId="164" fontId="5" fillId="3" borderId="12" xfId="0" applyNumberFormat="1" applyFont="1" applyFill="1" applyBorder="1" applyAlignment="1">
      <alignment horizontal="center"/>
    </xf>
    <xf numFmtId="0" fontId="7" fillId="2" borderId="2" xfId="0" applyFont="1" applyFill="1" applyBorder="1" applyAlignment="1">
      <alignment wrapText="1"/>
    </xf>
    <xf numFmtId="49" fontId="0" fillId="2" borderId="2" xfId="0" applyNumberFormat="1" applyFill="1" applyBorder="1"/>
    <xf numFmtId="164" fontId="5" fillId="2" borderId="4" xfId="0" applyNumberFormat="1" applyFont="1" applyFill="1" applyBorder="1"/>
    <xf numFmtId="0" fontId="6" fillId="4" borderId="13" xfId="0" applyFont="1" applyFill="1" applyBorder="1" applyAlignment="1">
      <alignment wrapText="1"/>
    </xf>
    <xf numFmtId="49" fontId="0" fillId="4" borderId="13" xfId="0" applyNumberFormat="1" applyFill="1" applyBorder="1"/>
    <xf numFmtId="164" fontId="5" fillId="4" borderId="6" xfId="0" applyNumberFormat="1" applyFont="1" applyFill="1" applyBorder="1"/>
    <xf numFmtId="164" fontId="5" fillId="4" borderId="7" xfId="0" applyNumberFormat="1" applyFont="1" applyFill="1" applyBorder="1" applyAlignment="1">
      <alignment horizontal="center"/>
    </xf>
    <xf numFmtId="0" fontId="5" fillId="0" borderId="14" xfId="0" applyFont="1" applyBorder="1" applyAlignment="1">
      <alignment horizontal="center" vertical="justify"/>
    </xf>
    <xf numFmtId="0" fontId="1" fillId="2" borderId="2" xfId="0" applyFont="1" applyFill="1" applyBorder="1" applyAlignment="1">
      <alignment wrapText="1"/>
    </xf>
    <xf numFmtId="49" fontId="1" fillId="2" borderId="2" xfId="0" applyNumberFormat="1" applyFont="1" applyFill="1" applyBorder="1"/>
    <xf numFmtId="0" fontId="5" fillId="2" borderId="2" xfId="0" applyFont="1" applyFill="1" applyBorder="1" applyAlignment="1">
      <alignment wrapText="1"/>
    </xf>
    <xf numFmtId="0" fontId="4" fillId="2" borderId="2" xfId="0" applyFont="1" applyFill="1" applyBorder="1" applyAlignment="1">
      <alignment wrapText="1"/>
    </xf>
    <xf numFmtId="0" fontId="0" fillId="2" borderId="2" xfId="0" applyFill="1" applyBorder="1" applyAlignment="1">
      <alignment wrapText="1"/>
    </xf>
    <xf numFmtId="0" fontId="11" fillId="0" borderId="15" xfId="0" applyFont="1" applyBorder="1" applyAlignment="1">
      <alignment horizontal="center" vertical="justify"/>
    </xf>
    <xf numFmtId="165" fontId="9" fillId="4" borderId="16" xfId="0" applyNumberFormat="1" applyFont="1" applyFill="1" applyBorder="1"/>
    <xf numFmtId="165" fontId="9" fillId="2" borderId="16" xfId="0" applyNumberFormat="1" applyFont="1" applyFill="1" applyBorder="1"/>
    <xf numFmtId="165" fontId="9" fillId="6" borderId="16" xfId="0" applyNumberFormat="1" applyFont="1" applyFill="1" applyBorder="1"/>
    <xf numFmtId="165" fontId="9" fillId="0" borderId="16" xfId="0" applyNumberFormat="1" applyFont="1" applyBorder="1"/>
    <xf numFmtId="165" fontId="9" fillId="0" borderId="17" xfId="0" applyNumberFormat="1" applyFont="1" applyBorder="1"/>
    <xf numFmtId="165" fontId="9" fillId="4" borderId="18" xfId="0" applyNumberFormat="1" applyFont="1" applyFill="1" applyBorder="1"/>
    <xf numFmtId="165" fontId="9" fillId="4" borderId="19" xfId="0" applyNumberFormat="1" applyFont="1" applyFill="1" applyBorder="1"/>
    <xf numFmtId="165" fontId="9" fillId="2" borderId="19" xfId="0" applyNumberFormat="1" applyFont="1" applyFill="1" applyBorder="1"/>
    <xf numFmtId="165" fontId="9" fillId="0" borderId="19" xfId="0" applyNumberFormat="1" applyFont="1" applyBorder="1"/>
    <xf numFmtId="165" fontId="9" fillId="0" borderId="20" xfId="0" applyNumberFormat="1" applyFont="1" applyBorder="1"/>
    <xf numFmtId="0" fontId="11" fillId="0" borderId="23" xfId="0" applyFont="1" applyBorder="1" applyAlignment="1">
      <alignment horizontal="center" vertical="justify"/>
    </xf>
    <xf numFmtId="164" fontId="5" fillId="3" borderId="19" xfId="0" applyNumberFormat="1" applyFont="1" applyFill="1" applyBorder="1"/>
    <xf numFmtId="165" fontId="9" fillId="12" borderId="0" xfId="0" applyNumberFormat="1" applyFont="1" applyFill="1" applyBorder="1"/>
    <xf numFmtId="49" fontId="1" fillId="0" borderId="22" xfId="0" applyNumberFormat="1" applyFont="1" applyBorder="1" applyAlignment="1">
      <alignment horizontal="center" wrapText="1"/>
    </xf>
    <xf numFmtId="0" fontId="8" fillId="7" borderId="27" xfId="0" applyFont="1" applyFill="1" applyBorder="1" applyAlignment="1">
      <alignment horizontal="center"/>
    </xf>
    <xf numFmtId="0" fontId="8" fillId="8" borderId="28" xfId="0" applyFont="1" applyFill="1" applyBorder="1" applyAlignment="1">
      <alignment horizontal="center"/>
    </xf>
    <xf numFmtId="0" fontId="8" fillId="8" borderId="29" xfId="0" applyFont="1" applyFill="1" applyBorder="1" applyAlignment="1">
      <alignment horizontal="center"/>
    </xf>
    <xf numFmtId="0" fontId="0" fillId="4" borderId="0" xfId="0" applyFont="1" applyFill="1" applyBorder="1" applyAlignment="1">
      <alignment horizontal="center"/>
    </xf>
    <xf numFmtId="0" fontId="0" fillId="9" borderId="30" xfId="0" applyFill="1" applyBorder="1" applyAlignment="1">
      <alignment horizontal="center"/>
    </xf>
    <xf numFmtId="0" fontId="0" fillId="11" borderId="0" xfId="0" applyFill="1" applyBorder="1" applyAlignment="1">
      <alignment horizontal="center"/>
    </xf>
    <xf numFmtId="0" fontId="0" fillId="9" borderId="31" xfId="0" applyFill="1" applyBorder="1" applyAlignment="1">
      <alignment horizontal="center"/>
    </xf>
    <xf numFmtId="0" fontId="1" fillId="5" borderId="13" xfId="0" applyFont="1" applyFill="1" applyBorder="1" applyAlignment="1">
      <alignment vertical="top" wrapText="1"/>
    </xf>
    <xf numFmtId="49" fontId="1" fillId="5" borderId="13" xfId="0" applyNumberFormat="1" applyFont="1" applyFill="1" applyBorder="1" applyAlignment="1">
      <alignment vertical="top"/>
    </xf>
    <xf numFmtId="165" fontId="9" fillId="5" borderId="18" xfId="0" applyNumberFormat="1" applyFont="1" applyFill="1" applyBorder="1" applyAlignment="1">
      <alignment vertical="top"/>
    </xf>
    <xf numFmtId="165" fontId="9" fillId="5" borderId="21" xfId="0" applyNumberFormat="1" applyFont="1" applyFill="1" applyBorder="1" applyAlignment="1">
      <alignment vertical="top"/>
    </xf>
    <xf numFmtId="164" fontId="5" fillId="5" borderId="6" xfId="0" applyNumberFormat="1" applyFont="1" applyFill="1" applyBorder="1"/>
    <xf numFmtId="164" fontId="5" fillId="5" borderId="7" xfId="0" applyNumberFormat="1" applyFont="1" applyFill="1" applyBorder="1" applyAlignment="1">
      <alignment horizontal="center"/>
    </xf>
    <xf numFmtId="49" fontId="5" fillId="10" borderId="15" xfId="0" applyNumberFormat="1" applyFont="1" applyFill="1" applyBorder="1" applyAlignment="1">
      <alignment horizontal="center" vertical="top" wrapText="1"/>
    </xf>
    <xf numFmtId="49" fontId="5" fillId="10" borderId="14" xfId="0" applyNumberFormat="1" applyFont="1" applyFill="1" applyBorder="1" applyAlignment="1">
      <alignment horizontal="center" wrapText="1"/>
    </xf>
    <xf numFmtId="165" fontId="5" fillId="10" borderId="32" xfId="0" applyNumberFormat="1" applyFont="1" applyFill="1" applyBorder="1" applyAlignment="1">
      <alignment horizontal="center" vertical="top"/>
    </xf>
    <xf numFmtId="165" fontId="5" fillId="10" borderId="15" xfId="0" applyNumberFormat="1" applyFont="1" applyFill="1" applyBorder="1" applyAlignment="1">
      <alignment horizontal="center" vertical="top"/>
    </xf>
    <xf numFmtId="165" fontId="5" fillId="10" borderId="33" xfId="0" applyNumberFormat="1" applyFont="1" applyFill="1" applyBorder="1" applyAlignment="1">
      <alignment horizontal="center" vertical="top"/>
    </xf>
    <xf numFmtId="165" fontId="5" fillId="10" borderId="14" xfId="0" applyNumberFormat="1" applyFont="1" applyFill="1" applyBorder="1" applyAlignment="1">
      <alignment horizontal="center" vertical="top"/>
    </xf>
    <xf numFmtId="165" fontId="5" fillId="10" borderId="8" xfId="0" applyNumberFormat="1" applyFont="1" applyFill="1" applyBorder="1" applyAlignment="1">
      <alignment horizontal="center" vertical="top"/>
    </xf>
    <xf numFmtId="164" fontId="5" fillId="10" borderId="14" xfId="0" applyNumberFormat="1" applyFont="1" applyFill="1" applyBorder="1" applyAlignment="1">
      <alignment horizontal="center" vertical="top"/>
    </xf>
    <xf numFmtId="164" fontId="5" fillId="10" borderId="9" xfId="0" applyNumberFormat="1" applyFont="1" applyFill="1" applyBorder="1" applyAlignment="1">
      <alignment horizontal="center" vertical="top"/>
    </xf>
    <xf numFmtId="165" fontId="5" fillId="13" borderId="33" xfId="0" applyNumberFormat="1" applyFont="1" applyFill="1" applyBorder="1" applyAlignment="1">
      <alignment horizontal="center" vertical="top"/>
    </xf>
    <xf numFmtId="165" fontId="5" fillId="14" borderId="33" xfId="0" applyNumberFormat="1" applyFont="1" applyFill="1" applyBorder="1" applyAlignment="1">
      <alignment horizontal="center" vertical="top"/>
    </xf>
    <xf numFmtId="165" fontId="5" fillId="15" borderId="33" xfId="0" applyNumberFormat="1" applyFont="1" applyFill="1" applyBorder="1" applyAlignment="1">
      <alignment horizontal="center" vertical="top"/>
    </xf>
    <xf numFmtId="165" fontId="5" fillId="12" borderId="33" xfId="0" applyNumberFormat="1" applyFont="1" applyFill="1" applyBorder="1" applyAlignment="1">
      <alignment horizontal="center" vertical="top"/>
    </xf>
    <xf numFmtId="165" fontId="5" fillId="12" borderId="33" xfId="0" applyNumberFormat="1" applyFont="1" applyFill="1" applyBorder="1" applyAlignment="1">
      <alignment horizontal="center" vertical="center"/>
    </xf>
    <xf numFmtId="165" fontId="5" fillId="12" borderId="33" xfId="0" applyNumberFormat="1" applyFont="1" applyFill="1" applyBorder="1" applyAlignment="1">
      <alignment horizontal="center"/>
    </xf>
    <xf numFmtId="165" fontId="14" fillId="2" borderId="24" xfId="0" applyNumberFormat="1" applyFont="1" applyFill="1" applyBorder="1"/>
    <xf numFmtId="0" fontId="11" fillId="17" borderId="14" xfId="0" applyFont="1" applyFill="1" applyBorder="1" applyAlignment="1">
      <alignment vertical="justify"/>
    </xf>
    <xf numFmtId="0" fontId="11" fillId="16" borderId="15" xfId="0" applyFont="1" applyFill="1" applyBorder="1" applyAlignment="1">
      <alignment horizontal="center" vertical="justify"/>
    </xf>
    <xf numFmtId="165" fontId="5" fillId="14" borderId="33" xfId="0" applyNumberFormat="1" applyFont="1" applyFill="1" applyBorder="1" applyAlignment="1">
      <alignment horizontal="right" vertical="top"/>
    </xf>
    <xf numFmtId="165" fontId="14" fillId="0" borderId="24" xfId="0" applyNumberFormat="1" applyFont="1" applyBorder="1"/>
    <xf numFmtId="165" fontId="14" fillId="0" borderId="26" xfId="0" applyNumberFormat="1" applyFont="1" applyBorder="1"/>
    <xf numFmtId="165" fontId="9" fillId="2" borderId="24" xfId="0" applyNumberFormat="1" applyFont="1" applyFill="1" applyBorder="1"/>
    <xf numFmtId="165" fontId="9" fillId="6" borderId="24" xfId="0" applyNumberFormat="1" applyFont="1" applyFill="1" applyBorder="1"/>
    <xf numFmtId="165" fontId="9" fillId="0" borderId="24" xfId="0" applyNumberFormat="1" applyFont="1" applyBorder="1"/>
    <xf numFmtId="165" fontId="9" fillId="5" borderId="25" xfId="0" applyNumberFormat="1" applyFont="1" applyFill="1" applyBorder="1" applyAlignment="1">
      <alignment vertical="top"/>
    </xf>
    <xf numFmtId="165" fontId="9" fillId="4" borderId="24" xfId="0" applyNumberFormat="1" applyFont="1" applyFill="1" applyBorder="1"/>
    <xf numFmtId="165" fontId="9" fillId="2" borderId="1" xfId="0" applyNumberFormat="1" applyFont="1" applyFill="1" applyBorder="1"/>
    <xf numFmtId="165" fontId="5" fillId="10" borderId="33" xfId="0" applyNumberFormat="1" applyFont="1" applyFill="1" applyBorder="1" applyAlignment="1">
      <alignment horizontal="center"/>
    </xf>
    <xf numFmtId="165" fontId="5" fillId="15" borderId="33" xfId="0" applyNumberFormat="1" applyFont="1" applyFill="1" applyBorder="1" applyAlignment="1">
      <alignment horizontal="center"/>
    </xf>
    <xf numFmtId="165" fontId="9" fillId="2" borderId="24" xfId="0" applyNumberFormat="1" applyFont="1" applyFill="1" applyBorder="1"/>
    <xf numFmtId="165" fontId="9" fillId="6" borderId="24" xfId="0" applyNumberFormat="1" applyFont="1" applyFill="1" applyBorder="1"/>
    <xf numFmtId="165" fontId="9" fillId="0" borderId="24" xfId="0" applyNumberFormat="1" applyFont="1" applyBorder="1"/>
    <xf numFmtId="165" fontId="9" fillId="2" borderId="24" xfId="0" applyNumberFormat="1" applyFont="1" applyFill="1" applyBorder="1"/>
    <xf numFmtId="165" fontId="9" fillId="2" borderId="24" xfId="0" applyNumberFormat="1" applyFont="1" applyFill="1" applyBorder="1"/>
    <xf numFmtId="165" fontId="9" fillId="2" borderId="1" xfId="0" applyNumberFormat="1" applyFont="1" applyFill="1" applyBorder="1"/>
    <xf numFmtId="165" fontId="9" fillId="2" borderId="24" xfId="0" applyNumberFormat="1" applyFont="1" applyFill="1" applyBorder="1"/>
    <xf numFmtId="165" fontId="9" fillId="0" borderId="24" xfId="0" applyNumberFormat="1" applyFont="1" applyBorder="1"/>
    <xf numFmtId="165" fontId="14" fillId="2" borderId="24" xfId="0" applyNumberFormat="1" applyFont="1" applyFill="1" applyBorder="1"/>
    <xf numFmtId="0" fontId="7" fillId="0" borderId="0" xfId="0" applyFont="1" applyAlignment="1">
      <alignment wrapText="1"/>
    </xf>
    <xf numFmtId="0" fontId="6" fillId="0" borderId="0" xfId="0" applyFont="1" applyAlignment="1"/>
    <xf numFmtId="0" fontId="1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7" fillId="0" borderId="0" xfId="0" applyFont="1" applyAlignment="1">
      <alignment vertical="justify"/>
    </xf>
    <xf numFmtId="0" fontId="6" fillId="0" borderId="0" xfId="0" applyFont="1" applyAlignment="1">
      <alignment vertical="justify"/>
    </xf>
    <xf numFmtId="0" fontId="0" fillId="0" borderId="0" xfId="0" applyAlignment="1">
      <alignment vertical="justify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99"/>
      <color rgb="FFFFCC00"/>
      <color rgb="FFFFCC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8"/>
  <sheetViews>
    <sheetView tabSelected="1" view="pageBreakPreview" topLeftCell="A11" zoomScale="96" zoomScaleSheetLayoutView="96" workbookViewId="0">
      <pane xSplit="1" topLeftCell="B1" activePane="topRight" state="frozen"/>
      <selection pane="topRight" activeCell="D33" sqref="D33"/>
    </sheetView>
  </sheetViews>
  <sheetFormatPr defaultRowHeight="11.25"/>
  <cols>
    <col min="1" max="1" width="58.5" style="1" customWidth="1"/>
    <col min="2" max="2" width="22.33203125" customWidth="1"/>
    <col min="3" max="8" width="14.5" customWidth="1"/>
    <col min="9" max="9" width="16.1640625" customWidth="1"/>
  </cols>
  <sheetData>
    <row r="1" spans="1:9" ht="37.5" customHeight="1">
      <c r="A1" s="107" t="s">
        <v>69</v>
      </c>
      <c r="B1" s="108"/>
      <c r="C1" s="109"/>
      <c r="D1" s="109"/>
      <c r="E1" s="109"/>
      <c r="F1" s="109"/>
      <c r="G1" s="109"/>
      <c r="H1" s="109"/>
    </row>
    <row r="2" spans="1:9" ht="15" hidden="1" customHeight="1">
      <c r="A2" s="10"/>
      <c r="B2" s="10"/>
      <c r="C2" s="10"/>
      <c r="D2" s="10"/>
      <c r="E2" s="10"/>
      <c r="F2" s="10"/>
      <c r="I2" s="11" t="s">
        <v>42</v>
      </c>
    </row>
    <row r="3" spans="1:9" ht="17.25" customHeight="1" thickBot="1">
      <c r="A3" s="103"/>
      <c r="B3" s="104"/>
      <c r="C3" s="105"/>
      <c r="D3" s="106"/>
      <c r="E3" s="106"/>
      <c r="F3" s="106"/>
      <c r="G3" s="106"/>
      <c r="H3" s="106"/>
      <c r="I3" s="106"/>
    </row>
    <row r="4" spans="1:9" ht="21" hidden="1" thickBot="1">
      <c r="B4" s="9"/>
      <c r="C4" s="9"/>
      <c r="D4" s="9"/>
      <c r="E4" s="9"/>
      <c r="F4" s="9"/>
    </row>
    <row r="5" spans="1:9" ht="12" hidden="1" thickBot="1"/>
    <row r="6" spans="1:9" ht="12" hidden="1" thickBot="1"/>
    <row r="7" spans="1:9" ht="12" hidden="1" thickBot="1"/>
    <row r="8" spans="1:9" ht="46.5" customHeight="1" thickBot="1">
      <c r="A8" s="5" t="s">
        <v>4</v>
      </c>
      <c r="B8" s="5" t="s">
        <v>5</v>
      </c>
      <c r="C8" s="37" t="s">
        <v>64</v>
      </c>
      <c r="D8" s="82" t="s">
        <v>67</v>
      </c>
      <c r="E8" s="48" t="s">
        <v>60</v>
      </c>
      <c r="F8" s="81" t="s">
        <v>68</v>
      </c>
      <c r="G8" s="14" t="s">
        <v>65</v>
      </c>
      <c r="H8" s="31" t="s">
        <v>61</v>
      </c>
      <c r="I8" s="15" t="s">
        <v>66</v>
      </c>
    </row>
    <row r="9" spans="1:9" s="2" customFormat="1" ht="13.5" thickBot="1">
      <c r="A9" s="51">
        <v>1</v>
      </c>
      <c r="B9" s="51">
        <v>2</v>
      </c>
      <c r="C9" s="52">
        <v>3</v>
      </c>
      <c r="D9" s="53">
        <v>4</v>
      </c>
      <c r="E9" s="54">
        <v>5</v>
      </c>
      <c r="F9" s="55">
        <v>6</v>
      </c>
      <c r="G9" s="56">
        <v>7</v>
      </c>
      <c r="H9" s="57">
        <v>8</v>
      </c>
      <c r="I9" s="58">
        <v>9</v>
      </c>
    </row>
    <row r="10" spans="1:9" s="2" customFormat="1" ht="18.75" customHeight="1" thickBot="1">
      <c r="A10" s="65" t="s">
        <v>63</v>
      </c>
      <c r="B10" s="66"/>
      <c r="C10" s="67">
        <f>C11-C30-C41-C43</f>
        <v>71581.200000000012</v>
      </c>
      <c r="D10" s="68">
        <f>D11-D30-D41-D43-D42</f>
        <v>18622.8</v>
      </c>
      <c r="E10" s="69">
        <f>C10-D10</f>
        <v>52958.400000000009</v>
      </c>
      <c r="F10" s="70">
        <f>F11-F30-F41-F43</f>
        <v>18984.899999999998</v>
      </c>
      <c r="G10" s="71">
        <f>D10-F10</f>
        <v>-362.09999999999854</v>
      </c>
      <c r="H10" s="72">
        <f t="shared" ref="H10:H34" si="0">D10/F10*100</f>
        <v>98.092694720541076</v>
      </c>
      <c r="I10" s="73">
        <f>D10/C10*100</f>
        <v>26.016328309667898</v>
      </c>
    </row>
    <row r="11" spans="1:9" ht="24.75" customHeight="1" thickBot="1">
      <c r="A11" s="59" t="s">
        <v>55</v>
      </c>
      <c r="B11" s="60" t="s">
        <v>6</v>
      </c>
      <c r="C11" s="61">
        <f>C12+C31+C30</f>
        <v>76428.5</v>
      </c>
      <c r="D11" s="89">
        <f>D12+D30+D31</f>
        <v>21552.7</v>
      </c>
      <c r="E11" s="74">
        <f t="shared" ref="E11:E47" si="1">C11-D11</f>
        <v>54875.8</v>
      </c>
      <c r="F11" s="62">
        <f>F12+F31+F30</f>
        <v>23621.199999999997</v>
      </c>
      <c r="G11" s="63">
        <f>D11-F11</f>
        <v>-2068.4999999999964</v>
      </c>
      <c r="H11" s="72">
        <f t="shared" si="0"/>
        <v>91.243035916888232</v>
      </c>
      <c r="I11" s="64">
        <f>D11/C11*100</f>
        <v>28.19982074749603</v>
      </c>
    </row>
    <row r="12" spans="1:9" ht="20.25" customHeight="1" thickBot="1">
      <c r="A12" s="16" t="s">
        <v>40</v>
      </c>
      <c r="B12" s="17" t="s">
        <v>6</v>
      </c>
      <c r="C12" s="38">
        <f>C13+C14+C18+C23</f>
        <v>53915</v>
      </c>
      <c r="D12" s="90">
        <f>D13+D14+D23+D18</f>
        <v>15501.7</v>
      </c>
      <c r="E12" s="75">
        <f t="shared" si="1"/>
        <v>38413.300000000003</v>
      </c>
      <c r="F12" s="44">
        <f>F13+F14+F23+F18</f>
        <v>14180.799999999997</v>
      </c>
      <c r="G12" s="18">
        <f t="shared" ref="G12:G47" si="2">D12-F12</f>
        <v>1320.9000000000033</v>
      </c>
      <c r="H12" s="72">
        <f t="shared" si="0"/>
        <v>109.31470720974841</v>
      </c>
      <c r="I12" s="19">
        <f t="shared" ref="I12:I47" si="3">D12/C12*100</f>
        <v>28.752109802466848</v>
      </c>
    </row>
    <row r="13" spans="1:9" ht="18.75" customHeight="1" thickBot="1">
      <c r="A13" s="36" t="s">
        <v>46</v>
      </c>
      <c r="B13" s="25" t="s">
        <v>7</v>
      </c>
      <c r="C13" s="39">
        <v>33590</v>
      </c>
      <c r="D13" s="86">
        <v>9479.5</v>
      </c>
      <c r="E13" s="76">
        <f t="shared" si="1"/>
        <v>24110.5</v>
      </c>
      <c r="F13" s="94">
        <v>9405.2999999999993</v>
      </c>
      <c r="G13" s="49">
        <f t="shared" si="2"/>
        <v>74.200000000000728</v>
      </c>
      <c r="H13" s="72">
        <f t="shared" si="0"/>
        <v>100.78891688728697</v>
      </c>
      <c r="I13" s="13">
        <f t="shared" si="3"/>
        <v>28.221196784757367</v>
      </c>
    </row>
    <row r="14" spans="1:9" ht="13.5" thickBot="1">
      <c r="A14" s="32" t="s">
        <v>10</v>
      </c>
      <c r="B14" s="33" t="s">
        <v>11</v>
      </c>
      <c r="C14" s="39">
        <f>C15+C16+C17</f>
        <v>7261</v>
      </c>
      <c r="D14" s="39">
        <f>D15+D16+D17</f>
        <v>3608.3999999999996</v>
      </c>
      <c r="E14" s="76">
        <f t="shared" si="1"/>
        <v>3652.6000000000004</v>
      </c>
      <c r="F14" s="45">
        <f>F15+F16+F17</f>
        <v>2667.9</v>
      </c>
      <c r="G14" s="49">
        <f t="shared" si="2"/>
        <v>940.49999999999955</v>
      </c>
      <c r="H14" s="72">
        <f t="shared" si="0"/>
        <v>135.25244574384345</v>
      </c>
      <c r="I14" s="13">
        <f t="shared" si="3"/>
        <v>49.695634210163888</v>
      </c>
    </row>
    <row r="15" spans="1:9" s="8" customFormat="1" ht="34.5" thickBot="1">
      <c r="A15" s="3" t="s">
        <v>47</v>
      </c>
      <c r="B15" s="4" t="s">
        <v>12</v>
      </c>
      <c r="C15" s="40">
        <v>2744</v>
      </c>
      <c r="D15" s="87">
        <v>1367.1</v>
      </c>
      <c r="E15" s="92">
        <f t="shared" si="1"/>
        <v>1376.9</v>
      </c>
      <c r="F15" s="95">
        <v>649.20000000000005</v>
      </c>
      <c r="G15" s="12">
        <f t="shared" si="2"/>
        <v>717.89999999999986</v>
      </c>
      <c r="H15" s="72">
        <f t="shared" si="0"/>
        <v>210.58225508317923</v>
      </c>
      <c r="I15" s="13">
        <f t="shared" si="3"/>
        <v>49.821428571428569</v>
      </c>
    </row>
    <row r="16" spans="1:9" s="8" customFormat="1" ht="23.25" thickBot="1">
      <c r="A16" s="3" t="s">
        <v>48</v>
      </c>
      <c r="B16" s="4" t="s">
        <v>36</v>
      </c>
      <c r="C16" s="40">
        <v>2829</v>
      </c>
      <c r="D16" s="87">
        <v>1294.8</v>
      </c>
      <c r="E16" s="92">
        <f>C16-D16</f>
        <v>1534.2</v>
      </c>
      <c r="F16" s="95">
        <v>1425.7</v>
      </c>
      <c r="G16" s="12">
        <f t="shared" si="2"/>
        <v>-130.90000000000009</v>
      </c>
      <c r="H16" s="72">
        <f t="shared" si="0"/>
        <v>90.818545276004755</v>
      </c>
      <c r="I16" s="13">
        <f t="shared" si="3"/>
        <v>45.768822905620361</v>
      </c>
    </row>
    <row r="17" spans="1:9" s="8" customFormat="1" ht="13.5" thickBot="1">
      <c r="A17" s="6" t="s">
        <v>13</v>
      </c>
      <c r="B17" s="4" t="s">
        <v>14</v>
      </c>
      <c r="C17" s="40">
        <v>1688</v>
      </c>
      <c r="D17" s="87">
        <v>946.5</v>
      </c>
      <c r="E17" s="69">
        <f t="shared" si="1"/>
        <v>741.5</v>
      </c>
      <c r="F17" s="95">
        <v>593</v>
      </c>
      <c r="G17" s="12">
        <f t="shared" si="2"/>
        <v>353.5</v>
      </c>
      <c r="H17" s="72">
        <f t="shared" si="0"/>
        <v>159.61214165261384</v>
      </c>
      <c r="I17" s="13">
        <f t="shared" si="3"/>
        <v>56.072274881516591</v>
      </c>
    </row>
    <row r="18" spans="1:9" ht="16.5" customHeight="1" thickBot="1">
      <c r="A18" s="32" t="s">
        <v>15</v>
      </c>
      <c r="B18" s="33" t="s">
        <v>16</v>
      </c>
      <c r="C18" s="39">
        <f>C19+C20+C21+C22</f>
        <v>12297</v>
      </c>
      <c r="D18" s="86">
        <f>D19+D20+D21</f>
        <v>2151.8000000000002</v>
      </c>
      <c r="E18" s="76">
        <f t="shared" si="1"/>
        <v>10145.200000000001</v>
      </c>
      <c r="F18" s="45">
        <f>F19+F20+F21</f>
        <v>1814.8</v>
      </c>
      <c r="G18" s="12">
        <f t="shared" si="2"/>
        <v>337.00000000000023</v>
      </c>
      <c r="H18" s="72">
        <f t="shared" si="0"/>
        <v>118.56953934317833</v>
      </c>
      <c r="I18" s="13">
        <f t="shared" si="3"/>
        <v>17.498576888672034</v>
      </c>
    </row>
    <row r="19" spans="1:9" ht="13.5" thickBot="1">
      <c r="A19" s="3" t="s">
        <v>17</v>
      </c>
      <c r="B19" s="4" t="s">
        <v>18</v>
      </c>
      <c r="C19" s="41">
        <v>1555</v>
      </c>
      <c r="D19" s="88">
        <v>106</v>
      </c>
      <c r="E19" s="77">
        <f t="shared" si="1"/>
        <v>1449</v>
      </c>
      <c r="F19" s="96">
        <v>104.8</v>
      </c>
      <c r="G19" s="12">
        <f t="shared" si="2"/>
        <v>1.2000000000000028</v>
      </c>
      <c r="H19" s="72">
        <f t="shared" si="0"/>
        <v>101.14503816793894</v>
      </c>
      <c r="I19" s="13">
        <f t="shared" si="3"/>
        <v>6.8167202572347261</v>
      </c>
    </row>
    <row r="20" spans="1:9" ht="13.5" thickBot="1">
      <c r="A20" s="3" t="s">
        <v>51</v>
      </c>
      <c r="B20" s="4" t="s">
        <v>50</v>
      </c>
      <c r="C20" s="41">
        <v>1905</v>
      </c>
      <c r="D20" s="88">
        <v>1115.3</v>
      </c>
      <c r="E20" s="77">
        <f t="shared" si="1"/>
        <v>789.7</v>
      </c>
      <c r="F20" s="96">
        <v>1030.8</v>
      </c>
      <c r="G20" s="12">
        <f t="shared" si="2"/>
        <v>84.5</v>
      </c>
      <c r="H20" s="72">
        <f t="shared" si="0"/>
        <v>108.19751649204501</v>
      </c>
      <c r="I20" s="13">
        <f t="shared" si="3"/>
        <v>58.54593175853018</v>
      </c>
    </row>
    <row r="21" spans="1:9" ht="13.5" thickBot="1">
      <c r="A21" s="3" t="s">
        <v>52</v>
      </c>
      <c r="B21" s="4" t="s">
        <v>49</v>
      </c>
      <c r="C21" s="41">
        <v>8837</v>
      </c>
      <c r="D21" s="88">
        <v>930.5</v>
      </c>
      <c r="E21" s="77">
        <f t="shared" si="1"/>
        <v>7906.5</v>
      </c>
      <c r="F21" s="96">
        <v>679.2</v>
      </c>
      <c r="G21" s="12">
        <f t="shared" si="2"/>
        <v>251.29999999999995</v>
      </c>
      <c r="H21" s="72">
        <f t="shared" si="0"/>
        <v>136.99941107184924</v>
      </c>
      <c r="I21" s="13">
        <f t="shared" si="3"/>
        <v>10.529591490324771</v>
      </c>
    </row>
    <row r="22" spans="1:9" ht="0.75" customHeight="1" thickBot="1">
      <c r="A22" s="3"/>
      <c r="C22" s="41"/>
      <c r="D22" s="84">
        <v>468.9</v>
      </c>
      <c r="E22" s="69">
        <f t="shared" si="1"/>
        <v>-468.9</v>
      </c>
      <c r="F22" s="46"/>
      <c r="G22" s="12">
        <f t="shared" si="2"/>
        <v>468.9</v>
      </c>
      <c r="H22" s="72" t="e">
        <f t="shared" si="0"/>
        <v>#DIV/0!</v>
      </c>
      <c r="I22" s="13" t="e">
        <f t="shared" si="3"/>
        <v>#DIV/0!</v>
      </c>
    </row>
    <row r="23" spans="1:9" ht="22.5" customHeight="1" thickBot="1">
      <c r="A23" s="32" t="s">
        <v>19</v>
      </c>
      <c r="B23" s="33" t="s">
        <v>20</v>
      </c>
      <c r="C23" s="39">
        <v>767</v>
      </c>
      <c r="D23" s="86">
        <v>262</v>
      </c>
      <c r="E23" s="93">
        <f t="shared" si="1"/>
        <v>505</v>
      </c>
      <c r="F23" s="97">
        <v>292.8</v>
      </c>
      <c r="G23" s="12">
        <f t="shared" si="2"/>
        <v>-30.800000000000011</v>
      </c>
      <c r="H23" s="72">
        <f t="shared" si="0"/>
        <v>89.480874316939889</v>
      </c>
      <c r="I23" s="13">
        <f t="shared" si="3"/>
        <v>34.159061277705341</v>
      </c>
    </row>
    <row r="24" spans="1:9" ht="21" customHeight="1" thickBot="1">
      <c r="A24" s="32" t="s">
        <v>21</v>
      </c>
      <c r="B24" s="33" t="s">
        <v>22</v>
      </c>
      <c r="C24" s="39"/>
      <c r="D24" s="80"/>
      <c r="E24" s="76">
        <f t="shared" si="1"/>
        <v>0</v>
      </c>
      <c r="F24" s="45"/>
      <c r="G24" s="12">
        <f t="shared" si="2"/>
        <v>0</v>
      </c>
      <c r="H24" s="72" t="e">
        <f t="shared" si="0"/>
        <v>#DIV/0!</v>
      </c>
      <c r="I24" s="13" t="e">
        <f t="shared" si="3"/>
        <v>#DIV/0!</v>
      </c>
    </row>
    <row r="25" spans="1:9" ht="3.75" hidden="1" customHeight="1">
      <c r="A25" s="6" t="s">
        <v>30</v>
      </c>
      <c r="B25" s="7" t="s">
        <v>31</v>
      </c>
      <c r="C25" s="41"/>
      <c r="D25" s="84"/>
      <c r="E25" s="76">
        <f t="shared" si="1"/>
        <v>0</v>
      </c>
      <c r="F25" s="46"/>
      <c r="G25" s="12">
        <f t="shared" si="2"/>
        <v>0</v>
      </c>
      <c r="H25" s="72" t="e">
        <f t="shared" si="0"/>
        <v>#DIV/0!</v>
      </c>
      <c r="I25" s="13" t="e">
        <f t="shared" si="3"/>
        <v>#DIV/0!</v>
      </c>
    </row>
    <row r="26" spans="1:9" ht="3" hidden="1" customHeight="1">
      <c r="A26" s="6" t="s">
        <v>37</v>
      </c>
      <c r="B26" s="7"/>
      <c r="C26" s="41"/>
      <c r="D26" s="84"/>
      <c r="E26" s="76">
        <f t="shared" si="1"/>
        <v>0</v>
      </c>
      <c r="F26" s="46"/>
      <c r="G26" s="12">
        <f t="shared" si="2"/>
        <v>0</v>
      </c>
      <c r="H26" s="72" t="e">
        <f t="shared" si="0"/>
        <v>#DIV/0!</v>
      </c>
      <c r="I26" s="13" t="e">
        <f t="shared" si="3"/>
        <v>#DIV/0!</v>
      </c>
    </row>
    <row r="27" spans="1:9" ht="4.5" hidden="1" customHeight="1">
      <c r="A27" s="6" t="s">
        <v>32</v>
      </c>
      <c r="B27" s="7"/>
      <c r="C27" s="41"/>
      <c r="D27" s="84"/>
      <c r="E27" s="76">
        <f t="shared" si="1"/>
        <v>0</v>
      </c>
      <c r="F27" s="46"/>
      <c r="G27" s="12">
        <f t="shared" si="2"/>
        <v>0</v>
      </c>
      <c r="H27" s="72" t="e">
        <f t="shared" si="0"/>
        <v>#DIV/0!</v>
      </c>
      <c r="I27" s="13" t="e">
        <f t="shared" si="3"/>
        <v>#DIV/0!</v>
      </c>
    </row>
    <row r="28" spans="1:9" ht="2.25" hidden="1" customHeight="1">
      <c r="A28" s="3" t="s">
        <v>32</v>
      </c>
      <c r="B28" s="4"/>
      <c r="C28" s="41"/>
      <c r="D28" s="84"/>
      <c r="E28" s="76">
        <f t="shared" si="1"/>
        <v>0</v>
      </c>
      <c r="F28" s="46"/>
      <c r="G28" s="12">
        <f t="shared" si="2"/>
        <v>0</v>
      </c>
      <c r="H28" s="72" t="e">
        <f t="shared" si="0"/>
        <v>#DIV/0!</v>
      </c>
      <c r="I28" s="13" t="e">
        <f t="shared" si="3"/>
        <v>#DIV/0!</v>
      </c>
    </row>
    <row r="29" spans="1:9" ht="3.75" hidden="1" customHeight="1">
      <c r="A29" s="20" t="s">
        <v>29</v>
      </c>
      <c r="B29" s="21"/>
      <c r="C29" s="42"/>
      <c r="D29" s="85"/>
      <c r="E29" s="76">
        <f t="shared" si="1"/>
        <v>0</v>
      </c>
      <c r="F29" s="47"/>
      <c r="G29" s="22">
        <f t="shared" si="2"/>
        <v>0</v>
      </c>
      <c r="H29" s="72" t="e">
        <f t="shared" si="0"/>
        <v>#DIV/0!</v>
      </c>
      <c r="I29" s="23" t="e">
        <f t="shared" si="3"/>
        <v>#DIV/0!</v>
      </c>
    </row>
    <row r="30" spans="1:9" ht="27.75" customHeight="1" thickBot="1">
      <c r="A30" s="24" t="s">
        <v>43</v>
      </c>
      <c r="B30" s="25" t="s">
        <v>44</v>
      </c>
      <c r="C30" s="39">
        <v>1816.4</v>
      </c>
      <c r="D30" s="86">
        <v>645.5</v>
      </c>
      <c r="E30" s="93">
        <f t="shared" si="1"/>
        <v>1170.9000000000001</v>
      </c>
      <c r="F30" s="98">
        <v>2136.6999999999998</v>
      </c>
      <c r="G30" s="26">
        <f>D30-F30</f>
        <v>-1491.1999999999998</v>
      </c>
      <c r="H30" s="72">
        <f t="shared" si="0"/>
        <v>30.210137127345909</v>
      </c>
      <c r="I30" s="23">
        <f t="shared" si="3"/>
        <v>35.537326580048443</v>
      </c>
    </row>
    <row r="31" spans="1:9" ht="18.75" thickBot="1">
      <c r="A31" s="27" t="s">
        <v>39</v>
      </c>
      <c r="B31" s="28"/>
      <c r="C31" s="43">
        <f>C32+C39+C41+C43+C44+C45+C46+C47+C42</f>
        <v>20697.099999999999</v>
      </c>
      <c r="D31" s="43">
        <f>D32+D39+D41+D43+D44+D45+D46+D47+D42</f>
        <v>5405.5</v>
      </c>
      <c r="E31" s="75">
        <f t="shared" si="1"/>
        <v>15291.599999999999</v>
      </c>
      <c r="F31" s="83">
        <f>F32+F39+F40+F41+F43+F44+F45+F46+F47</f>
        <v>7303.7</v>
      </c>
      <c r="G31" s="29">
        <f t="shared" si="2"/>
        <v>-1898.1999999999998</v>
      </c>
      <c r="H31" s="72">
        <f t="shared" si="0"/>
        <v>74.01043306817094</v>
      </c>
      <c r="I31" s="30">
        <f t="shared" si="3"/>
        <v>26.117185499417793</v>
      </c>
    </row>
    <row r="32" spans="1:9" ht="34.5" thickBot="1">
      <c r="A32" s="32" t="s">
        <v>1</v>
      </c>
      <c r="B32" s="33" t="s">
        <v>2</v>
      </c>
      <c r="C32" s="39">
        <f>C33+C34+C36+C37+C38+C35</f>
        <v>9314</v>
      </c>
      <c r="D32" s="86">
        <f>D33+D34+D36+D37+D38+D35</f>
        <v>2919.7</v>
      </c>
      <c r="E32" s="93">
        <f t="shared" si="1"/>
        <v>6394.3</v>
      </c>
      <c r="F32" s="45">
        <f>F33+F34+F35+F38</f>
        <v>2369.5</v>
      </c>
      <c r="G32" s="49">
        <f t="shared" si="2"/>
        <v>550.19999999999982</v>
      </c>
      <c r="H32" s="72">
        <f t="shared" si="0"/>
        <v>123.22008862629245</v>
      </c>
      <c r="I32" s="13">
        <f t="shared" si="3"/>
        <v>31.347433970367188</v>
      </c>
    </row>
    <row r="33" spans="1:9" ht="23.25" thickBot="1">
      <c r="A33" s="6" t="s">
        <v>28</v>
      </c>
      <c r="B33" s="7" t="s">
        <v>27</v>
      </c>
      <c r="C33" s="41"/>
      <c r="D33" s="101">
        <v>284</v>
      </c>
      <c r="E33" s="77">
        <f t="shared" si="1"/>
        <v>-284</v>
      </c>
      <c r="F33" s="101"/>
      <c r="G33" s="12">
        <f t="shared" si="2"/>
        <v>284</v>
      </c>
      <c r="H33" s="72" t="e">
        <f t="shared" si="0"/>
        <v>#DIV/0!</v>
      </c>
      <c r="I33" s="13" t="e">
        <f t="shared" si="3"/>
        <v>#DIV/0!</v>
      </c>
    </row>
    <row r="34" spans="1:9" ht="45.75" thickBot="1">
      <c r="A34" s="3" t="s">
        <v>3</v>
      </c>
      <c r="B34" s="4" t="s">
        <v>41</v>
      </c>
      <c r="C34" s="41">
        <v>7900</v>
      </c>
      <c r="D34" s="88">
        <v>2315.1</v>
      </c>
      <c r="E34" s="79">
        <f>C34-D34</f>
        <v>5584.9</v>
      </c>
      <c r="F34" s="101">
        <v>2197.1999999999998</v>
      </c>
      <c r="G34" s="12">
        <f t="shared" si="2"/>
        <v>117.90000000000009</v>
      </c>
      <c r="H34" s="72">
        <f t="shared" si="0"/>
        <v>105.36592026215183</v>
      </c>
      <c r="I34" s="13">
        <f t="shared" si="3"/>
        <v>29.305063291139238</v>
      </c>
    </row>
    <row r="35" spans="1:9" ht="21.75" customHeight="1" thickBot="1">
      <c r="A35" s="3" t="s">
        <v>54</v>
      </c>
      <c r="B35" s="4"/>
      <c r="C35" s="41">
        <v>464</v>
      </c>
      <c r="D35" s="88">
        <v>106</v>
      </c>
      <c r="E35" s="78">
        <f t="shared" si="1"/>
        <v>358</v>
      </c>
      <c r="F35" s="101">
        <v>0</v>
      </c>
      <c r="G35" s="12"/>
      <c r="H35" s="72" t="e">
        <f t="shared" ref="H35:H47" si="4">D35/F35*100</f>
        <v>#DIV/0!</v>
      </c>
      <c r="I35" s="13"/>
    </row>
    <row r="36" spans="1:9" ht="1.5" hidden="1" customHeight="1">
      <c r="A36" s="3"/>
      <c r="B36" s="4" t="s">
        <v>35</v>
      </c>
      <c r="C36" s="41"/>
      <c r="D36" s="84"/>
      <c r="E36" s="77">
        <f t="shared" si="1"/>
        <v>0</v>
      </c>
      <c r="F36" s="101"/>
      <c r="G36" s="12">
        <f t="shared" si="2"/>
        <v>0</v>
      </c>
      <c r="H36" s="72" t="e">
        <f t="shared" si="4"/>
        <v>#DIV/0!</v>
      </c>
      <c r="I36" s="13" t="e">
        <f t="shared" si="3"/>
        <v>#DIV/0!</v>
      </c>
    </row>
    <row r="37" spans="1:9" ht="11.25" customHeight="1" thickBot="1">
      <c r="A37" s="3" t="s">
        <v>33</v>
      </c>
      <c r="B37" s="4" t="s">
        <v>34</v>
      </c>
      <c r="C37" s="41"/>
      <c r="D37" s="84"/>
      <c r="E37" s="77">
        <f t="shared" si="1"/>
        <v>0</v>
      </c>
      <c r="F37" s="101"/>
      <c r="G37" s="12">
        <f t="shared" si="2"/>
        <v>0</v>
      </c>
      <c r="H37" s="72" t="e">
        <f t="shared" si="4"/>
        <v>#DIV/0!</v>
      </c>
      <c r="I37" s="13" t="e">
        <f t="shared" si="3"/>
        <v>#DIV/0!</v>
      </c>
    </row>
    <row r="38" spans="1:9" ht="25.5" customHeight="1" thickBot="1">
      <c r="A38" s="3" t="s">
        <v>56</v>
      </c>
      <c r="B38" s="4" t="s">
        <v>45</v>
      </c>
      <c r="C38" s="41">
        <v>950</v>
      </c>
      <c r="D38" s="88">
        <v>214.6</v>
      </c>
      <c r="E38" s="79">
        <f t="shared" si="1"/>
        <v>735.4</v>
      </c>
      <c r="F38" s="101">
        <v>172.3</v>
      </c>
      <c r="G38" s="12">
        <f t="shared" si="2"/>
        <v>42.299999999999983</v>
      </c>
      <c r="H38" s="72">
        <f t="shared" si="4"/>
        <v>124.55020313406848</v>
      </c>
      <c r="I38" s="13">
        <f t="shared" si="3"/>
        <v>22.589473684210525</v>
      </c>
    </row>
    <row r="39" spans="1:9" ht="13.5" thickBot="1">
      <c r="A39" s="32" t="s">
        <v>23</v>
      </c>
      <c r="B39" s="33" t="s">
        <v>24</v>
      </c>
      <c r="C39" s="39">
        <v>80</v>
      </c>
      <c r="D39" s="86">
        <v>25.8</v>
      </c>
      <c r="E39" s="76">
        <f t="shared" si="1"/>
        <v>54.2</v>
      </c>
      <c r="F39" s="100">
        <v>42.3</v>
      </c>
      <c r="G39" s="12">
        <f t="shared" si="2"/>
        <v>-16.499999999999996</v>
      </c>
      <c r="H39" s="72">
        <f t="shared" si="4"/>
        <v>60.992907801418447</v>
      </c>
      <c r="I39" s="13">
        <f t="shared" si="3"/>
        <v>32.25</v>
      </c>
    </row>
    <row r="40" spans="1:9" ht="13.5" thickBot="1">
      <c r="A40" s="32"/>
      <c r="B40" s="25"/>
      <c r="C40" s="39"/>
      <c r="D40" s="80"/>
      <c r="E40" s="76">
        <f t="shared" si="1"/>
        <v>0</v>
      </c>
      <c r="F40" s="102"/>
      <c r="G40" s="12">
        <f t="shared" si="2"/>
        <v>0</v>
      </c>
      <c r="H40" s="72" t="e">
        <f t="shared" si="4"/>
        <v>#DIV/0!</v>
      </c>
      <c r="I40" s="13" t="e">
        <f t="shared" si="3"/>
        <v>#DIV/0!</v>
      </c>
    </row>
    <row r="41" spans="1:9" ht="13.5" thickBot="1">
      <c r="A41" s="34" t="s">
        <v>57</v>
      </c>
      <c r="B41" s="33" t="s">
        <v>38</v>
      </c>
      <c r="C41" s="39">
        <v>3019.9</v>
      </c>
      <c r="D41" s="86">
        <v>974.5</v>
      </c>
      <c r="E41" s="76">
        <v>6579.3</v>
      </c>
      <c r="F41" s="100">
        <v>2126.6</v>
      </c>
      <c r="G41" s="12">
        <f t="shared" si="2"/>
        <v>-1152.0999999999999</v>
      </c>
      <c r="H41" s="72">
        <f t="shared" si="4"/>
        <v>45.824320511614786</v>
      </c>
      <c r="I41" s="13">
        <f t="shared" si="3"/>
        <v>32.269280439749657</v>
      </c>
    </row>
    <row r="42" spans="1:9" ht="13.5" thickBot="1">
      <c r="A42" s="34" t="s">
        <v>70</v>
      </c>
      <c r="B42" s="33"/>
      <c r="C42" s="39">
        <v>3100.5</v>
      </c>
      <c r="D42" s="100">
        <v>1309.9000000000001</v>
      </c>
      <c r="E42" s="76"/>
      <c r="F42" s="100"/>
      <c r="G42" s="12"/>
      <c r="H42" s="72"/>
      <c r="I42" s="13"/>
    </row>
    <row r="43" spans="1:9" ht="13.5" thickBot="1">
      <c r="A43" s="34" t="s">
        <v>58</v>
      </c>
      <c r="B43" s="33"/>
      <c r="C43" s="39">
        <v>11</v>
      </c>
      <c r="D43" s="86"/>
      <c r="E43" s="76">
        <f t="shared" si="1"/>
        <v>11</v>
      </c>
      <c r="F43" s="100">
        <v>373</v>
      </c>
      <c r="G43" s="12">
        <f t="shared" si="2"/>
        <v>-373</v>
      </c>
      <c r="H43" s="72">
        <f t="shared" si="4"/>
        <v>0</v>
      </c>
      <c r="I43" s="13">
        <f t="shared" si="3"/>
        <v>0</v>
      </c>
    </row>
    <row r="44" spans="1:9" ht="26.25" thickBot="1">
      <c r="A44" s="34" t="s">
        <v>53</v>
      </c>
      <c r="B44" s="33"/>
      <c r="C44" s="39">
        <v>404</v>
      </c>
      <c r="D44" s="86">
        <v>82.7</v>
      </c>
      <c r="E44" s="76">
        <f t="shared" si="1"/>
        <v>321.3</v>
      </c>
      <c r="F44" s="100">
        <v>1266.2</v>
      </c>
      <c r="G44" s="12">
        <f t="shared" si="2"/>
        <v>-1183.5</v>
      </c>
      <c r="H44" s="72">
        <f t="shared" si="4"/>
        <v>6.5313536566103298</v>
      </c>
      <c r="I44" s="13">
        <f t="shared" si="3"/>
        <v>20.470297029702973</v>
      </c>
    </row>
    <row r="45" spans="1:9" ht="24.75" thickBot="1">
      <c r="A45" s="35" t="s">
        <v>25</v>
      </c>
      <c r="B45" s="33" t="s">
        <v>26</v>
      </c>
      <c r="C45" s="39">
        <v>4063.2</v>
      </c>
      <c r="D45" s="86">
        <v>10</v>
      </c>
      <c r="E45" s="76">
        <f t="shared" si="1"/>
        <v>4053.2</v>
      </c>
      <c r="F45" s="100">
        <v>871.3</v>
      </c>
      <c r="G45" s="12">
        <f t="shared" si="2"/>
        <v>-861.3</v>
      </c>
      <c r="H45" s="72">
        <f t="shared" si="4"/>
        <v>1.1477103179157582</v>
      </c>
      <c r="I45" s="13">
        <f t="shared" si="3"/>
        <v>0.24611143925969678</v>
      </c>
    </row>
    <row r="46" spans="1:9" ht="13.5" thickBot="1">
      <c r="A46" s="32" t="s">
        <v>59</v>
      </c>
      <c r="B46" s="33" t="s">
        <v>0</v>
      </c>
      <c r="C46" s="39">
        <v>704.5</v>
      </c>
      <c r="D46" s="86">
        <v>82.9</v>
      </c>
      <c r="E46" s="76">
        <f t="shared" si="1"/>
        <v>621.6</v>
      </c>
      <c r="F46" s="100">
        <v>260.7</v>
      </c>
      <c r="G46" s="12">
        <f t="shared" si="2"/>
        <v>-177.79999999999998</v>
      </c>
      <c r="H46" s="72">
        <f t="shared" si="4"/>
        <v>31.799002685078637</v>
      </c>
      <c r="I46" s="13">
        <f t="shared" si="3"/>
        <v>11.767210787792761</v>
      </c>
    </row>
    <row r="47" spans="1:9" ht="13.5" thickBot="1">
      <c r="A47" s="32" t="s">
        <v>8</v>
      </c>
      <c r="B47" s="33" t="s">
        <v>9</v>
      </c>
      <c r="C47" s="39"/>
      <c r="D47" s="91"/>
      <c r="E47" s="76">
        <f t="shared" si="1"/>
        <v>0</v>
      </c>
      <c r="F47" s="99">
        <v>-5.9</v>
      </c>
      <c r="G47" s="12">
        <f t="shared" si="2"/>
        <v>5.9</v>
      </c>
      <c r="H47" s="72">
        <f t="shared" si="4"/>
        <v>0</v>
      </c>
      <c r="I47" s="13" t="e">
        <f t="shared" si="3"/>
        <v>#DIV/0!</v>
      </c>
    </row>
    <row r="48" spans="1:9" ht="12.75">
      <c r="A48" s="1" t="s">
        <v>62</v>
      </c>
      <c r="D48" s="50"/>
      <c r="E48" s="50"/>
    </row>
  </sheetData>
  <mergeCells count="3">
    <mergeCell ref="A3:B3"/>
    <mergeCell ref="C3:I3"/>
    <mergeCell ref="A1:H1"/>
  </mergeCells>
  <phoneticPr fontId="2" type="noConversion"/>
  <pageMargins left="0.35433070866141736" right="0.35433070866141736" top="0.39370078740157483" bottom="0.39370078740157483" header="0.51181102362204722" footer="0.31496062992125984"/>
  <pageSetup paperSize="9" scale="8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2018</vt:lpstr>
      <vt:lpstr>'2018'!Область_печати</vt:lpstr>
    </vt:vector>
  </TitlesOfParts>
  <Company>Комитет по финансам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</dc:creator>
  <cp:lastModifiedBy>Admin</cp:lastModifiedBy>
  <cp:lastPrinted>2019-05-08T11:07:59Z</cp:lastPrinted>
  <dcterms:created xsi:type="dcterms:W3CDTF">2005-06-06T04:55:52Z</dcterms:created>
  <dcterms:modified xsi:type="dcterms:W3CDTF">2019-05-08T11:28:27Z</dcterms:modified>
</cp:coreProperties>
</file>