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34" i="3"/>
  <c r="E30"/>
  <c r="D14"/>
  <c r="E15"/>
  <c r="E16"/>
  <c r="E17"/>
  <c r="F32"/>
  <c r="F31" s="1"/>
  <c r="E33"/>
  <c r="E35"/>
  <c r="E36"/>
  <c r="E37"/>
  <c r="E38"/>
  <c r="E39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8" l="1"/>
  <c r="E13"/>
  <c r="E19"/>
  <c r="E20"/>
  <c r="E21"/>
  <c r="E22"/>
  <c r="E23"/>
  <c r="E24"/>
  <c r="E25"/>
  <c r="E26"/>
  <c r="E27"/>
  <c r="E28"/>
  <c r="E29"/>
  <c r="E40"/>
  <c r="E42"/>
  <c r="E43"/>
  <c r="E44"/>
  <c r="E45"/>
  <c r="E46"/>
  <c r="D18"/>
  <c r="E18" s="1"/>
  <c r="F18"/>
  <c r="D32"/>
  <c r="C32"/>
  <c r="C3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C12" l="1"/>
  <c r="C11" s="1"/>
  <c r="C10" s="1"/>
  <c r="H18"/>
  <c r="H14"/>
  <c r="H32"/>
  <c r="D31"/>
  <c r="H31" s="1"/>
  <c r="F12"/>
  <c r="E14"/>
  <c r="E32"/>
  <c r="I18"/>
  <c r="I14"/>
  <c r="G14"/>
  <c r="D12"/>
  <c r="G18"/>
  <c r="I32"/>
  <c r="G32"/>
  <c r="E31" l="1"/>
  <c r="H12"/>
  <c r="D11"/>
  <c r="E12"/>
  <c r="I12"/>
  <c r="G12"/>
  <c r="F11"/>
  <c r="F10" s="1"/>
  <c r="I31"/>
  <c r="G31"/>
  <c r="E11" l="1"/>
  <c r="D10"/>
  <c r="E10" s="1"/>
  <c r="H11"/>
  <c r="I11"/>
  <c r="G11"/>
  <c r="H10" l="1"/>
  <c r="I10"/>
  <c r="G10"/>
</calcChain>
</file>

<file path=xl/sharedStrings.xml><?xml version="1.0" encoding="utf-8"?>
<sst xmlns="http://schemas.openxmlformats.org/spreadsheetml/2006/main" count="72" uniqueCount="70">
  <si>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</si>
  <si>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</si>
  <si>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</si>
  <si>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</si>
  <si>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</si>
  <si>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</si>
  <si>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</si>
  <si>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</si>
  <si>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</si>
  <si>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</si>
  <si>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</si>
  <si>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</si>
  <si>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</si>
  <si>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</si>
  <si>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</si>
  <si>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</si>
  <si>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</si>
  <si>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</si>
  <si>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</si>
  <si>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</si>
  <si>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</si>
  <si>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</si>
  <si>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</si>
  <si>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</si>
  <si>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</si>
  <si>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</si>
  <si>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</si>
  <si>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</si>
  <si>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</si>
  <si>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</si>
  <si>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</si>
  <si>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</si>
  <si>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</si>
  <si>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</si>
  <si>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</si>
  <si>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</si>
  <si>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</si>
  <si>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</si>
  <si>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</si>
  <si>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</si>
  <si>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</si>
  <si>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</si>
  <si>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</si>
  <si>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</si>
  <si>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</si>
  <si>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</si>
  <si>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</si>
  <si>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</si>
  <si>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</si>
  <si>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</si>
  <si>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</si>
  <si>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</si>
  <si>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</si>
  <si>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</si>
  <si>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</si>
  <si>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</si>
  <si>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</si>
  <si>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</si>
  <si>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</si>
  <si>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</si>
  <si>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</si>
  <si>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</si>
  <si>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</si>
  <si>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r>
      <t xml:space="preserve">Собственные доходы </t>
    </r>
    <r>
      <rPr>
        <b/>
        <sz val="8"/>
        <rFont val="Arial Cyr"/>
        <charset val="204"/>
      </rPr>
      <t>(без акцизов и  платных)</t>
    </r>
  </si>
  <si>
    <t>план 2019</t>
  </si>
  <si>
    <t>Мониторинг собственных доходов консолидированного бюджета Панкрушихинского района по состоянию на 01.04.19 г.</t>
  </si>
  <si>
    <t>факт  на 1.04.19</t>
  </si>
  <si>
    <t>факт на 01.04.18</t>
  </si>
  <si>
    <t>факт.           отклонение от 2018</t>
  </si>
  <si>
    <t>исполнение 2019,      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</si>
</sst>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15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center"/>
    </xf>
    <xf numFmtId="165" fontId="5" fillId="12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5" fillId="14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30" zoomScale="96" zoomScaleSheetLayoutView="96" workbookViewId="0">
      <pane xSplit="1" topLeftCell="C1" activePane="topRight" state="frozen"/>
      <selection pane="topRight" activeCell="C47" sqref="C47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99" t="s">
        <v>65</v>
      </c>
      <c r="B1" s="100"/>
      <c r="C1" s="101"/>
      <c r="D1" s="101"/>
      <c r="E1" s="101"/>
      <c r="F1" s="101"/>
      <c r="G1" s="101"/>
      <c r="H1" s="101"/>
    </row>
    <row r="2" spans="1:9" ht="15" hidden="1" customHeight="1">
      <c r="A2" s="10"/>
      <c r="B2" s="10"/>
      <c r="C2" s="10"/>
      <c r="D2" s="10"/>
      <c r="E2" s="10"/>
      <c r="F2" s="10"/>
      <c r="I2" s="11" t="s">
        <v>42</v>
      </c>
    </row>
    <row r="3" spans="1:9" ht="17.25" customHeight="1" thickBot="1">
      <c r="A3" s="95"/>
      <c r="B3" s="96"/>
      <c r="C3" s="97"/>
      <c r="D3" s="98"/>
      <c r="E3" s="98"/>
      <c r="F3" s="98"/>
      <c r="G3" s="98"/>
      <c r="H3" s="98"/>
      <c r="I3" s="98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7" t="s">
        <v>64</v>
      </c>
      <c r="D8" s="83" t="s">
        <v>66</v>
      </c>
      <c r="E8" s="49" t="s">
        <v>60</v>
      </c>
      <c r="F8" s="82" t="s">
        <v>67</v>
      </c>
      <c r="G8" s="14" t="s">
        <v>68</v>
      </c>
      <c r="H8" s="31" t="s">
        <v>61</v>
      </c>
      <c r="I8" s="15" t="s">
        <v>69</v>
      </c>
    </row>
    <row r="9" spans="1:9" s="2" customFormat="1" ht="13.5" thickBot="1">
      <c r="A9" s="52">
        <v>1</v>
      </c>
      <c r="B9" s="52">
        <v>2</v>
      </c>
      <c r="C9" s="53">
        <v>3</v>
      </c>
      <c r="D9" s="54">
        <v>4</v>
      </c>
      <c r="E9" s="55">
        <v>5</v>
      </c>
      <c r="F9" s="56">
        <v>6</v>
      </c>
      <c r="G9" s="57">
        <v>7</v>
      </c>
      <c r="H9" s="58">
        <v>8</v>
      </c>
      <c r="I9" s="59">
        <v>9</v>
      </c>
    </row>
    <row r="10" spans="1:9" s="2" customFormat="1" ht="18.75" customHeight="1" thickBot="1">
      <c r="A10" s="66" t="s">
        <v>63</v>
      </c>
      <c r="B10" s="67"/>
      <c r="C10" s="68">
        <f>C11-C30-C41-C42</f>
        <v>68157.5</v>
      </c>
      <c r="D10" s="69">
        <f>D11-D30-D41-D42</f>
        <v>12261.6</v>
      </c>
      <c r="E10" s="70">
        <f>C10-D10</f>
        <v>55895.9</v>
      </c>
      <c r="F10" s="71">
        <f>F11-F30-F41-F42</f>
        <v>12768.599999999999</v>
      </c>
      <c r="G10" s="72">
        <f>D10-F10</f>
        <v>-506.99999999999818</v>
      </c>
      <c r="H10" s="73">
        <f t="shared" ref="H10:H34" si="0">D10/F10*100</f>
        <v>96.029321930360439</v>
      </c>
      <c r="I10" s="74">
        <f>D10/C10*100</f>
        <v>17.990096467740159</v>
      </c>
    </row>
    <row r="11" spans="1:9" ht="24.75" customHeight="1" thickBot="1">
      <c r="A11" s="60" t="s">
        <v>55</v>
      </c>
      <c r="B11" s="61" t="s">
        <v>6</v>
      </c>
      <c r="C11" s="62">
        <f>C12+C31+C30</f>
        <v>76339.299999999988</v>
      </c>
      <c r="D11" s="90">
        <f>D12+D30+D31</f>
        <v>14471</v>
      </c>
      <c r="E11" s="75">
        <f t="shared" ref="E11:E46" si="1">C11-D11</f>
        <v>61868.299999999988</v>
      </c>
      <c r="F11" s="63">
        <f>F12+F31+F30</f>
        <v>16209.699999999999</v>
      </c>
      <c r="G11" s="64">
        <f>D11-F11</f>
        <v>-1738.6999999999989</v>
      </c>
      <c r="H11" s="73">
        <f t="shared" si="0"/>
        <v>89.273706484388981</v>
      </c>
      <c r="I11" s="65">
        <f>D11/C11*100</f>
        <v>18.956160195338445</v>
      </c>
    </row>
    <row r="12" spans="1:9" ht="20.25" customHeight="1" thickBot="1">
      <c r="A12" s="16" t="s">
        <v>40</v>
      </c>
      <c r="B12" s="17" t="s">
        <v>6</v>
      </c>
      <c r="C12" s="38">
        <f>C13+C14+C18+C23</f>
        <v>53915</v>
      </c>
      <c r="D12" s="91">
        <f>D13+D14+D23+D18</f>
        <v>10570</v>
      </c>
      <c r="E12" s="76">
        <f t="shared" si="1"/>
        <v>43345</v>
      </c>
      <c r="F12" s="44">
        <f>F13+F14+F23+F18</f>
        <v>9644.2999999999993</v>
      </c>
      <c r="G12" s="18">
        <f t="shared" ref="G12:G46" si="2">D12-F12</f>
        <v>925.70000000000073</v>
      </c>
      <c r="H12" s="73">
        <f t="shared" si="0"/>
        <v>109.59841564447395</v>
      </c>
      <c r="I12" s="19">
        <f t="shared" ref="I12:I46" si="3">D12/C12*100</f>
        <v>19.604933691922472</v>
      </c>
    </row>
    <row r="13" spans="1:9" ht="18.75" customHeight="1" thickBot="1">
      <c r="A13" s="36" t="s">
        <v>46</v>
      </c>
      <c r="B13" s="25" t="s">
        <v>7</v>
      </c>
      <c r="C13" s="39">
        <v>33590</v>
      </c>
      <c r="D13" s="87">
        <v>6804.3</v>
      </c>
      <c r="E13" s="77">
        <f t="shared" si="1"/>
        <v>26785.7</v>
      </c>
      <c r="F13" s="45">
        <v>6618.5</v>
      </c>
      <c r="G13" s="50">
        <f t="shared" si="2"/>
        <v>185.80000000000018</v>
      </c>
      <c r="H13" s="73">
        <f t="shared" si="0"/>
        <v>102.80728261690714</v>
      </c>
      <c r="I13" s="13">
        <f t="shared" si="3"/>
        <v>20.256921702887766</v>
      </c>
    </row>
    <row r="14" spans="1:9" ht="13.5" thickBot="1">
      <c r="A14" s="32" t="s">
        <v>10</v>
      </c>
      <c r="B14" s="33" t="s">
        <v>11</v>
      </c>
      <c r="C14" s="39">
        <f>C15+C16+C17</f>
        <v>7261</v>
      </c>
      <c r="D14" s="39">
        <f>D15+D16+D17</f>
        <v>1794.3000000000002</v>
      </c>
      <c r="E14" s="77">
        <f t="shared" si="1"/>
        <v>5466.7</v>
      </c>
      <c r="F14" s="45">
        <f>F15+F16+F17</f>
        <v>1277.7</v>
      </c>
      <c r="G14" s="50">
        <f t="shared" si="2"/>
        <v>516.60000000000014</v>
      </c>
      <c r="H14" s="73">
        <f t="shared" si="0"/>
        <v>140.43202629725289</v>
      </c>
      <c r="I14" s="13">
        <f t="shared" si="3"/>
        <v>24.711472249001517</v>
      </c>
    </row>
    <row r="15" spans="1:9" s="8" customFormat="1" ht="34.5" thickBot="1">
      <c r="A15" s="3" t="s">
        <v>47</v>
      </c>
      <c r="B15" s="4" t="s">
        <v>12</v>
      </c>
      <c r="C15" s="40">
        <v>2744</v>
      </c>
      <c r="D15" s="88">
        <v>799.5</v>
      </c>
      <c r="E15" s="93">
        <f t="shared" si="1"/>
        <v>1944.5</v>
      </c>
      <c r="F15" s="46">
        <v>205</v>
      </c>
      <c r="G15" s="12">
        <f t="shared" si="2"/>
        <v>594.5</v>
      </c>
      <c r="H15" s="73">
        <f t="shared" si="0"/>
        <v>390</v>
      </c>
      <c r="I15" s="13">
        <f t="shared" si="3"/>
        <v>29.136297376093296</v>
      </c>
    </row>
    <row r="16" spans="1:9" s="8" customFormat="1" ht="23.25" thickBot="1">
      <c r="A16" s="3" t="s">
        <v>48</v>
      </c>
      <c r="B16" s="4" t="s">
        <v>36</v>
      </c>
      <c r="C16" s="40">
        <v>2829</v>
      </c>
      <c r="D16" s="88">
        <v>680.4</v>
      </c>
      <c r="E16" s="93">
        <f>C16-D16</f>
        <v>2148.6</v>
      </c>
      <c r="F16" s="46">
        <v>841.4</v>
      </c>
      <c r="G16" s="12">
        <f t="shared" si="2"/>
        <v>-161</v>
      </c>
      <c r="H16" s="73">
        <f t="shared" si="0"/>
        <v>80.865224625623952</v>
      </c>
      <c r="I16" s="13">
        <f t="shared" si="3"/>
        <v>24.050901378579002</v>
      </c>
    </row>
    <row r="17" spans="1:9" s="8" customFormat="1" ht="13.5" thickBot="1">
      <c r="A17" s="6" t="s">
        <v>13</v>
      </c>
      <c r="B17" s="4" t="s">
        <v>14</v>
      </c>
      <c r="C17" s="40">
        <v>1688</v>
      </c>
      <c r="D17" s="88">
        <v>314.39999999999998</v>
      </c>
      <c r="E17" s="70">
        <f t="shared" si="1"/>
        <v>1373.6</v>
      </c>
      <c r="F17" s="46">
        <v>231.3</v>
      </c>
      <c r="G17" s="12">
        <f t="shared" si="2"/>
        <v>83.099999999999966</v>
      </c>
      <c r="H17" s="73">
        <f t="shared" si="0"/>
        <v>135.9273670557717</v>
      </c>
      <c r="I17" s="13">
        <f t="shared" si="3"/>
        <v>18.625592417061611</v>
      </c>
    </row>
    <row r="18" spans="1:9" ht="16.5" customHeight="1" thickBot="1">
      <c r="A18" s="32" t="s">
        <v>15</v>
      </c>
      <c r="B18" s="33" t="s">
        <v>16</v>
      </c>
      <c r="C18" s="39">
        <f>C19+C20+C21+C22</f>
        <v>12297</v>
      </c>
      <c r="D18" s="87">
        <f>D19+D20+D21</f>
        <v>1769.5</v>
      </c>
      <c r="E18" s="77">
        <f t="shared" si="1"/>
        <v>10527.5</v>
      </c>
      <c r="F18" s="45">
        <f>F19+F20+F21</f>
        <v>1559.9</v>
      </c>
      <c r="G18" s="12">
        <f t="shared" si="2"/>
        <v>209.59999999999991</v>
      </c>
      <c r="H18" s="73">
        <f t="shared" si="0"/>
        <v>113.43675876658759</v>
      </c>
      <c r="I18" s="13">
        <f t="shared" si="3"/>
        <v>14.389688541920794</v>
      </c>
    </row>
    <row r="19" spans="1:9" ht="13.5" thickBot="1">
      <c r="A19" s="3" t="s">
        <v>17</v>
      </c>
      <c r="B19" s="4" t="s">
        <v>18</v>
      </c>
      <c r="C19" s="41">
        <v>1555</v>
      </c>
      <c r="D19" s="89">
        <v>73.5</v>
      </c>
      <c r="E19" s="78">
        <f t="shared" si="1"/>
        <v>1481.5</v>
      </c>
      <c r="F19" s="47">
        <v>71.2</v>
      </c>
      <c r="G19" s="12">
        <f t="shared" si="2"/>
        <v>2.2999999999999972</v>
      </c>
      <c r="H19" s="73">
        <f t="shared" si="0"/>
        <v>103.23033707865167</v>
      </c>
      <c r="I19" s="13">
        <f t="shared" si="3"/>
        <v>4.7266881028938901</v>
      </c>
    </row>
    <row r="20" spans="1:9" ht="13.5" thickBot="1">
      <c r="A20" s="3" t="s">
        <v>51</v>
      </c>
      <c r="B20" s="4" t="s">
        <v>50</v>
      </c>
      <c r="C20" s="41">
        <v>1905</v>
      </c>
      <c r="D20" s="89">
        <v>957.1</v>
      </c>
      <c r="E20" s="78">
        <f t="shared" si="1"/>
        <v>947.9</v>
      </c>
      <c r="F20" s="47">
        <v>937.7</v>
      </c>
      <c r="G20" s="12">
        <f t="shared" si="2"/>
        <v>19.399999999999977</v>
      </c>
      <c r="H20" s="73">
        <f t="shared" si="0"/>
        <v>102.06889196971312</v>
      </c>
      <c r="I20" s="13">
        <f t="shared" si="3"/>
        <v>50.241469816272968</v>
      </c>
    </row>
    <row r="21" spans="1:9" ht="13.5" thickBot="1">
      <c r="A21" s="3" t="s">
        <v>52</v>
      </c>
      <c r="B21" s="4" t="s">
        <v>49</v>
      </c>
      <c r="C21" s="41">
        <v>8837</v>
      </c>
      <c r="D21" s="89">
        <v>738.9</v>
      </c>
      <c r="E21" s="78">
        <f t="shared" si="1"/>
        <v>8098.1</v>
      </c>
      <c r="F21" s="47">
        <v>551</v>
      </c>
      <c r="G21" s="12">
        <f t="shared" si="2"/>
        <v>187.89999999999998</v>
      </c>
      <c r="H21" s="73">
        <f t="shared" si="0"/>
        <v>134.10163339382939</v>
      </c>
      <c r="I21" s="13">
        <f t="shared" si="3"/>
        <v>8.3614348760891701</v>
      </c>
    </row>
    <row r="22" spans="1:9" ht="0.75" customHeight="1" thickBot="1">
      <c r="A22" s="3"/>
      <c r="C22" s="41"/>
      <c r="D22" s="85">
        <v>468.9</v>
      </c>
      <c r="E22" s="70">
        <f t="shared" si="1"/>
        <v>-468.9</v>
      </c>
      <c r="F22" s="47"/>
      <c r="G22" s="12">
        <f t="shared" si="2"/>
        <v>468.9</v>
      </c>
      <c r="H22" s="73" t="e">
        <f t="shared" si="0"/>
        <v>#DIV/0!</v>
      </c>
      <c r="I22" s="13" t="e">
        <f t="shared" si="3"/>
        <v>#DIV/0!</v>
      </c>
    </row>
    <row r="23" spans="1:9" ht="22.5" customHeight="1" thickBot="1">
      <c r="A23" s="32" t="s">
        <v>19</v>
      </c>
      <c r="B23" s="33" t="s">
        <v>20</v>
      </c>
      <c r="C23" s="39">
        <v>767</v>
      </c>
      <c r="D23" s="87">
        <v>201.9</v>
      </c>
      <c r="E23" s="94">
        <f t="shared" si="1"/>
        <v>565.1</v>
      </c>
      <c r="F23" s="45">
        <v>188.2</v>
      </c>
      <c r="G23" s="12">
        <f t="shared" si="2"/>
        <v>13.700000000000017</v>
      </c>
      <c r="H23" s="73">
        <f t="shared" si="0"/>
        <v>107.27948990435708</v>
      </c>
      <c r="I23" s="13">
        <f t="shared" si="3"/>
        <v>26.32333767926988</v>
      </c>
    </row>
    <row r="24" spans="1:9" ht="21" customHeight="1" thickBot="1">
      <c r="A24" s="32" t="s">
        <v>21</v>
      </c>
      <c r="B24" s="33" t="s">
        <v>22</v>
      </c>
      <c r="C24" s="39"/>
      <c r="D24" s="81"/>
      <c r="E24" s="77">
        <f t="shared" si="1"/>
        <v>0</v>
      </c>
      <c r="F24" s="45"/>
      <c r="G24" s="12">
        <f t="shared" si="2"/>
        <v>0</v>
      </c>
      <c r="H24" s="73" t="e">
        <f t="shared" si="0"/>
        <v>#DIV/0!</v>
      </c>
      <c r="I24" s="13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1"/>
      <c r="D25" s="85"/>
      <c r="E25" s="77">
        <f t="shared" si="1"/>
        <v>0</v>
      </c>
      <c r="F25" s="47"/>
      <c r="G25" s="12">
        <f t="shared" si="2"/>
        <v>0</v>
      </c>
      <c r="H25" s="73" t="e">
        <f t="shared" si="0"/>
        <v>#DIV/0!</v>
      </c>
      <c r="I25" s="13" t="e">
        <f t="shared" si="3"/>
        <v>#DIV/0!</v>
      </c>
    </row>
    <row r="26" spans="1:9" ht="3" hidden="1" customHeight="1">
      <c r="A26" s="6" t="s">
        <v>37</v>
      </c>
      <c r="B26" s="7"/>
      <c r="C26" s="41"/>
      <c r="D26" s="85"/>
      <c r="E26" s="77">
        <f t="shared" si="1"/>
        <v>0</v>
      </c>
      <c r="F26" s="47"/>
      <c r="G26" s="12">
        <f t="shared" si="2"/>
        <v>0</v>
      </c>
      <c r="H26" s="73" t="e">
        <f t="shared" si="0"/>
        <v>#DIV/0!</v>
      </c>
      <c r="I26" s="13" t="e">
        <f t="shared" si="3"/>
        <v>#DIV/0!</v>
      </c>
    </row>
    <row r="27" spans="1:9" ht="4.5" hidden="1" customHeight="1">
      <c r="A27" s="6" t="s">
        <v>32</v>
      </c>
      <c r="B27" s="7"/>
      <c r="C27" s="41"/>
      <c r="D27" s="85"/>
      <c r="E27" s="77">
        <f t="shared" si="1"/>
        <v>0</v>
      </c>
      <c r="F27" s="47"/>
      <c r="G27" s="12">
        <f t="shared" si="2"/>
        <v>0</v>
      </c>
      <c r="H27" s="73" t="e">
        <f t="shared" si="0"/>
        <v>#DIV/0!</v>
      </c>
      <c r="I27" s="13" t="e">
        <f t="shared" si="3"/>
        <v>#DIV/0!</v>
      </c>
    </row>
    <row r="28" spans="1:9" ht="2.25" hidden="1" customHeight="1">
      <c r="A28" s="3" t="s">
        <v>32</v>
      </c>
      <c r="B28" s="4"/>
      <c r="C28" s="41"/>
      <c r="D28" s="85"/>
      <c r="E28" s="77">
        <f t="shared" si="1"/>
        <v>0</v>
      </c>
      <c r="F28" s="47"/>
      <c r="G28" s="12">
        <f t="shared" si="2"/>
        <v>0</v>
      </c>
      <c r="H28" s="73" t="e">
        <f t="shared" si="0"/>
        <v>#DIV/0!</v>
      </c>
      <c r="I28" s="13" t="e">
        <f t="shared" si="3"/>
        <v>#DIV/0!</v>
      </c>
    </row>
    <row r="29" spans="1:9" ht="3.75" hidden="1" customHeight="1">
      <c r="A29" s="20" t="s">
        <v>29</v>
      </c>
      <c r="B29" s="21"/>
      <c r="C29" s="42"/>
      <c r="D29" s="86"/>
      <c r="E29" s="77">
        <f t="shared" si="1"/>
        <v>0</v>
      </c>
      <c r="F29" s="48"/>
      <c r="G29" s="22">
        <f t="shared" si="2"/>
        <v>0</v>
      </c>
      <c r="H29" s="73" t="e">
        <f t="shared" si="0"/>
        <v>#DIV/0!</v>
      </c>
      <c r="I29" s="23" t="e">
        <f t="shared" si="3"/>
        <v>#DIV/0!</v>
      </c>
    </row>
    <row r="30" spans="1:9" ht="27.75" customHeight="1" thickBot="1">
      <c r="A30" s="24" t="s">
        <v>43</v>
      </c>
      <c r="B30" s="25" t="s">
        <v>44</v>
      </c>
      <c r="C30" s="39">
        <v>1816.4</v>
      </c>
      <c r="D30" s="87">
        <v>490.4</v>
      </c>
      <c r="E30" s="94">
        <f t="shared" si="1"/>
        <v>1326</v>
      </c>
      <c r="F30" s="45">
        <v>1580.1</v>
      </c>
      <c r="G30" s="26">
        <f>D30-F30</f>
        <v>-1089.6999999999998</v>
      </c>
      <c r="H30" s="73">
        <f t="shared" si="0"/>
        <v>31.03601037908993</v>
      </c>
      <c r="I30" s="23">
        <f t="shared" si="3"/>
        <v>26.998458489319532</v>
      </c>
    </row>
    <row r="31" spans="1:9" ht="18.75" thickBot="1">
      <c r="A31" s="27" t="s">
        <v>39</v>
      </c>
      <c r="B31" s="28"/>
      <c r="C31" s="43">
        <f>C32+C39+C41+C42+C43+C44+C45+C46</f>
        <v>20607.900000000001</v>
      </c>
      <c r="D31" s="43">
        <f>D32+D39+D41+D43+D44+D45+D46+D42</f>
        <v>3410.6000000000004</v>
      </c>
      <c r="E31" s="76">
        <f t="shared" si="1"/>
        <v>17197.300000000003</v>
      </c>
      <c r="F31" s="84">
        <f>F32+F39+F40+F41+F42+F43+F44+F45+F46</f>
        <v>4985.3</v>
      </c>
      <c r="G31" s="29">
        <f t="shared" si="2"/>
        <v>-1574.6999999999998</v>
      </c>
      <c r="H31" s="73">
        <f t="shared" si="0"/>
        <v>68.41313461577036</v>
      </c>
      <c r="I31" s="30">
        <f t="shared" si="3"/>
        <v>16.54996384881526</v>
      </c>
    </row>
    <row r="32" spans="1:9" ht="34.5" thickBot="1">
      <c r="A32" s="32" t="s">
        <v>1</v>
      </c>
      <c r="B32" s="33" t="s">
        <v>2</v>
      </c>
      <c r="C32" s="39">
        <f>C33+C34+C36+C37+C38+C35</f>
        <v>9314</v>
      </c>
      <c r="D32" s="87">
        <f>D33+D34+D36+D37+D38+D35</f>
        <v>1572.8</v>
      </c>
      <c r="E32" s="94">
        <f t="shared" si="1"/>
        <v>7741.2</v>
      </c>
      <c r="F32" s="45">
        <f>F33+F34+F35+F38</f>
        <v>1853.2</v>
      </c>
      <c r="G32" s="50">
        <f t="shared" si="2"/>
        <v>-280.40000000000009</v>
      </c>
      <c r="H32" s="73">
        <f t="shared" si="0"/>
        <v>84.869415065832072</v>
      </c>
      <c r="I32" s="13">
        <f t="shared" si="3"/>
        <v>16.886407558514062</v>
      </c>
    </row>
    <row r="33" spans="1:9" ht="23.25" thickBot="1">
      <c r="A33" s="6" t="s">
        <v>28</v>
      </c>
      <c r="B33" s="7" t="s">
        <v>27</v>
      </c>
      <c r="C33" s="41"/>
      <c r="D33" s="85">
        <v>0.3</v>
      </c>
      <c r="E33" s="78">
        <f t="shared" si="1"/>
        <v>-0.3</v>
      </c>
      <c r="F33" s="47"/>
      <c r="G33" s="12">
        <f t="shared" si="2"/>
        <v>0.3</v>
      </c>
      <c r="H33" s="73" t="e">
        <f t="shared" si="0"/>
        <v>#DIV/0!</v>
      </c>
      <c r="I33" s="13" t="e">
        <f t="shared" si="3"/>
        <v>#DIV/0!</v>
      </c>
    </row>
    <row r="34" spans="1:9" ht="45.75" thickBot="1">
      <c r="A34" s="3" t="s">
        <v>3</v>
      </c>
      <c r="B34" s="4" t="s">
        <v>41</v>
      </c>
      <c r="C34" s="41">
        <v>7900</v>
      </c>
      <c r="D34" s="89">
        <v>1418.4</v>
      </c>
      <c r="E34" s="80">
        <f>C34-D34</f>
        <v>6481.6</v>
      </c>
      <c r="F34" s="47">
        <v>1744.5</v>
      </c>
      <c r="G34" s="12">
        <f t="shared" si="2"/>
        <v>-326.09999999999991</v>
      </c>
      <c r="H34" s="73">
        <f t="shared" si="0"/>
        <v>81.30696474634567</v>
      </c>
      <c r="I34" s="13">
        <f t="shared" si="3"/>
        <v>17.954430379746835</v>
      </c>
    </row>
    <row r="35" spans="1:9" ht="21.75" customHeight="1" thickBot="1">
      <c r="A35" s="3" t="s">
        <v>54</v>
      </c>
      <c r="B35" s="4"/>
      <c r="C35" s="41">
        <v>464</v>
      </c>
      <c r="D35" s="89">
        <v>0</v>
      </c>
      <c r="E35" s="79">
        <f t="shared" si="1"/>
        <v>464</v>
      </c>
      <c r="F35" s="47">
        <v>0</v>
      </c>
      <c r="G35" s="12"/>
      <c r="H35" s="73" t="e">
        <f t="shared" ref="H35:H46" si="4">D35/F35*100</f>
        <v>#DIV/0!</v>
      </c>
      <c r="I35" s="13"/>
    </row>
    <row r="36" spans="1:9" ht="1.5" hidden="1" customHeight="1">
      <c r="A36" s="3"/>
      <c r="B36" s="4" t="s">
        <v>35</v>
      </c>
      <c r="C36" s="41"/>
      <c r="D36" s="85"/>
      <c r="E36" s="78">
        <f t="shared" si="1"/>
        <v>0</v>
      </c>
      <c r="F36" s="47"/>
      <c r="G36" s="12">
        <f t="shared" si="2"/>
        <v>0</v>
      </c>
      <c r="H36" s="73" t="e">
        <f t="shared" si="4"/>
        <v>#DIV/0!</v>
      </c>
      <c r="I36" s="13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1"/>
      <c r="D37" s="85"/>
      <c r="E37" s="78">
        <f t="shared" si="1"/>
        <v>0</v>
      </c>
      <c r="F37" s="47"/>
      <c r="G37" s="12">
        <f t="shared" si="2"/>
        <v>0</v>
      </c>
      <c r="H37" s="73" t="e">
        <f t="shared" si="4"/>
        <v>#DIV/0!</v>
      </c>
      <c r="I37" s="13" t="e">
        <f t="shared" si="3"/>
        <v>#DIV/0!</v>
      </c>
    </row>
    <row r="38" spans="1:9" ht="25.5" customHeight="1" thickBot="1">
      <c r="A38" s="3" t="s">
        <v>56</v>
      </c>
      <c r="B38" s="4" t="s">
        <v>45</v>
      </c>
      <c r="C38" s="41">
        <v>950</v>
      </c>
      <c r="D38" s="89">
        <v>154.1</v>
      </c>
      <c r="E38" s="80">
        <f t="shared" si="1"/>
        <v>795.9</v>
      </c>
      <c r="F38" s="47">
        <v>108.7</v>
      </c>
      <c r="G38" s="12">
        <f t="shared" si="2"/>
        <v>45.399999999999991</v>
      </c>
      <c r="H38" s="73">
        <f t="shared" si="4"/>
        <v>141.76632934682613</v>
      </c>
      <c r="I38" s="13">
        <f t="shared" si="3"/>
        <v>16.221052631578946</v>
      </c>
    </row>
    <row r="39" spans="1:9" ht="13.5" thickBot="1">
      <c r="A39" s="32" t="s">
        <v>23</v>
      </c>
      <c r="B39" s="33" t="s">
        <v>24</v>
      </c>
      <c r="C39" s="39">
        <v>80</v>
      </c>
      <c r="D39" s="87">
        <v>20.5</v>
      </c>
      <c r="E39" s="77">
        <f t="shared" si="1"/>
        <v>59.5</v>
      </c>
      <c r="F39" s="45">
        <v>33.9</v>
      </c>
      <c r="G39" s="12">
        <f t="shared" si="2"/>
        <v>-13.399999999999999</v>
      </c>
      <c r="H39" s="73">
        <f t="shared" si="4"/>
        <v>60.471976401179937</v>
      </c>
      <c r="I39" s="13">
        <f t="shared" si="3"/>
        <v>25.624999999999996</v>
      </c>
    </row>
    <row r="40" spans="1:9" ht="13.5" thickBot="1">
      <c r="A40" s="32"/>
      <c r="B40" s="25"/>
      <c r="C40" s="39"/>
      <c r="D40" s="81"/>
      <c r="E40" s="77">
        <f t="shared" si="1"/>
        <v>0</v>
      </c>
      <c r="F40" s="45"/>
      <c r="G40" s="12">
        <f t="shared" si="2"/>
        <v>0</v>
      </c>
      <c r="H40" s="73" t="e">
        <f t="shared" si="4"/>
        <v>#DIV/0!</v>
      </c>
      <c r="I40" s="13" t="e">
        <f t="shared" si="3"/>
        <v>#DIV/0!</v>
      </c>
    </row>
    <row r="41" spans="1:9" ht="13.5" thickBot="1">
      <c r="A41" s="34" t="s">
        <v>57</v>
      </c>
      <c r="B41" s="33" t="s">
        <v>38</v>
      </c>
      <c r="C41" s="39">
        <v>6365.4</v>
      </c>
      <c r="D41" s="87">
        <v>1708</v>
      </c>
      <c r="E41" s="77">
        <v>6579.3</v>
      </c>
      <c r="F41" s="45">
        <v>1584.5</v>
      </c>
      <c r="G41" s="12">
        <f t="shared" si="2"/>
        <v>123.5</v>
      </c>
      <c r="H41" s="73">
        <f t="shared" si="4"/>
        <v>107.79425686336384</v>
      </c>
      <c r="I41" s="13">
        <f t="shared" si="3"/>
        <v>26.832563546674209</v>
      </c>
    </row>
    <row r="42" spans="1:9" ht="13.5" thickBot="1">
      <c r="A42" s="34" t="s">
        <v>58</v>
      </c>
      <c r="B42" s="33"/>
      <c r="C42" s="39"/>
      <c r="D42" s="87">
        <v>11</v>
      </c>
      <c r="E42" s="77">
        <f t="shared" si="1"/>
        <v>-11</v>
      </c>
      <c r="F42" s="45">
        <v>276.5</v>
      </c>
      <c r="G42" s="12">
        <f t="shared" si="2"/>
        <v>-265.5</v>
      </c>
      <c r="H42" s="73">
        <f t="shared" si="4"/>
        <v>3.9783001808318263</v>
      </c>
      <c r="I42" s="13" t="e">
        <f t="shared" si="3"/>
        <v>#DIV/0!</v>
      </c>
    </row>
    <row r="43" spans="1:9" ht="26.25" thickBot="1">
      <c r="A43" s="34" t="s">
        <v>53</v>
      </c>
      <c r="B43" s="33"/>
      <c r="C43" s="39">
        <v>404</v>
      </c>
      <c r="D43" s="87">
        <v>36.299999999999997</v>
      </c>
      <c r="E43" s="77">
        <f t="shared" si="1"/>
        <v>367.7</v>
      </c>
      <c r="F43" s="45">
        <v>732</v>
      </c>
      <c r="G43" s="12">
        <f t="shared" si="2"/>
        <v>-695.7</v>
      </c>
      <c r="H43" s="73">
        <f t="shared" si="4"/>
        <v>4.9590163934426226</v>
      </c>
      <c r="I43" s="13">
        <f t="shared" si="3"/>
        <v>8.9851485148514847</v>
      </c>
    </row>
    <row r="44" spans="1:9" ht="24.75" thickBot="1">
      <c r="A44" s="35" t="s">
        <v>25</v>
      </c>
      <c r="B44" s="33" t="s">
        <v>26</v>
      </c>
      <c r="C44" s="39">
        <v>3740</v>
      </c>
      <c r="D44" s="87">
        <v>11.5</v>
      </c>
      <c r="E44" s="77">
        <f t="shared" si="1"/>
        <v>3728.5</v>
      </c>
      <c r="F44" s="45">
        <v>268.5</v>
      </c>
      <c r="G44" s="12">
        <f t="shared" si="2"/>
        <v>-257</v>
      </c>
      <c r="H44" s="73">
        <f t="shared" si="4"/>
        <v>4.2830540037243949</v>
      </c>
      <c r="I44" s="13">
        <f t="shared" si="3"/>
        <v>0.30748663101604279</v>
      </c>
    </row>
    <row r="45" spans="1:9" ht="13.5" thickBot="1">
      <c r="A45" s="32" t="s">
        <v>59</v>
      </c>
      <c r="B45" s="33" t="s">
        <v>0</v>
      </c>
      <c r="C45" s="39">
        <v>704.5</v>
      </c>
      <c r="D45" s="87">
        <v>50.5</v>
      </c>
      <c r="E45" s="77">
        <f t="shared" si="1"/>
        <v>654</v>
      </c>
      <c r="F45" s="45">
        <v>236.9</v>
      </c>
      <c r="G45" s="12">
        <f t="shared" si="2"/>
        <v>-186.4</v>
      </c>
      <c r="H45" s="73">
        <f t="shared" si="4"/>
        <v>21.317011397214014</v>
      </c>
      <c r="I45" s="13">
        <f t="shared" si="3"/>
        <v>7.1682044002838898</v>
      </c>
    </row>
    <row r="46" spans="1:9" ht="13.5" thickBot="1">
      <c r="A46" s="32" t="s">
        <v>8</v>
      </c>
      <c r="B46" s="33" t="s">
        <v>9</v>
      </c>
      <c r="C46" s="39"/>
      <c r="D46" s="92"/>
      <c r="E46" s="77">
        <f t="shared" si="1"/>
        <v>0</v>
      </c>
      <c r="F46" s="45">
        <v>-0.2</v>
      </c>
      <c r="G46" s="12">
        <f t="shared" si="2"/>
        <v>0.2</v>
      </c>
      <c r="H46" s="73">
        <f t="shared" si="4"/>
        <v>0</v>
      </c>
      <c r="I46" s="13" t="e">
        <f t="shared" si="3"/>
        <v>#DIV/0!</v>
      </c>
    </row>
    <row r="47" spans="1:9" ht="12.75">
      <c r="A47" s="1" t="s">
        <v>62</v>
      </c>
      <c r="D47" s="51"/>
      <c r="E47" s="51"/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2019-04-05T08:03:51Z</cp:lastPrinted>
  <dcterms:created xsi:type="dcterms:W3CDTF">2005-06-06T04:55:52Z</dcterms:created>
  <dcterms:modified xsi:type="dcterms:W3CDTF">2019-04-09T11:23:49Z</dcterms:modified>
</cp:coreProperties>
</file>