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2120" windowHeight="9120"/>
  </bookViews>
  <sheets>
    <sheet name="2017" sheetId="3" r:id="rId1"/>
  </sheets>
  <definedNames>
    <definedName name="_xlnm.Print_Area" localSheetId="0">'2017'!$A$1:$H$48</definedName>
  </definedNames>
  <calcPr calcId="124519"/>
</workbook>
</file>

<file path=xl/calcChain.xml><?xml version="1.0" encoding="utf-8"?>
<calcChain xmlns="http://schemas.openxmlformats.org/spreadsheetml/2006/main">
  <c r="E18" i="3"/>
  <c r="D32"/>
  <c r="D31" s="1"/>
  <c r="C32"/>
  <c r="F43"/>
  <c r="G43"/>
  <c r="H43"/>
  <c r="E14"/>
  <c r="E12" s="1"/>
  <c r="E32"/>
  <c r="E31" s="1"/>
  <c r="H30"/>
  <c r="D14"/>
  <c r="C31"/>
  <c r="G15"/>
  <c r="G16"/>
  <c r="G17"/>
  <c r="G19"/>
  <c r="G20"/>
  <c r="G21"/>
  <c r="G13"/>
  <c r="H42"/>
  <c r="D18"/>
  <c r="G22"/>
  <c r="G24"/>
  <c r="G25"/>
  <c r="G26"/>
  <c r="G27"/>
  <c r="G28"/>
  <c r="G29"/>
  <c r="G30"/>
  <c r="G33"/>
  <c r="G36"/>
  <c r="G37"/>
  <c r="G38"/>
  <c r="G40"/>
  <c r="G41"/>
  <c r="G42"/>
  <c r="G45"/>
  <c r="G46"/>
  <c r="F30"/>
  <c r="F42"/>
  <c r="F36"/>
  <c r="H36"/>
  <c r="F13"/>
  <c r="F16"/>
  <c r="F17"/>
  <c r="F19"/>
  <c r="F20"/>
  <c r="F21"/>
  <c r="F22"/>
  <c r="F24"/>
  <c r="F25"/>
  <c r="F26"/>
  <c r="F27"/>
  <c r="F28"/>
  <c r="F29"/>
  <c r="F33"/>
  <c r="F34"/>
  <c r="F37"/>
  <c r="F38"/>
  <c r="F40"/>
  <c r="F41"/>
  <c r="F45"/>
  <c r="F46"/>
  <c r="F44"/>
  <c r="H13"/>
  <c r="H16"/>
  <c r="H17"/>
  <c r="H19"/>
  <c r="H20"/>
  <c r="H21"/>
  <c r="H22"/>
  <c r="H24"/>
  <c r="H25"/>
  <c r="H26"/>
  <c r="H27"/>
  <c r="H28"/>
  <c r="H29"/>
  <c r="H33"/>
  <c r="H34"/>
  <c r="H37"/>
  <c r="H38"/>
  <c r="H40"/>
  <c r="H41"/>
  <c r="H45"/>
  <c r="H46"/>
  <c r="F23"/>
  <c r="C18"/>
  <c r="H39"/>
  <c r="C14"/>
  <c r="F39"/>
  <c r="G39"/>
  <c r="G23"/>
  <c r="G44"/>
  <c r="H44"/>
  <c r="F15"/>
  <c r="H23"/>
  <c r="H15"/>
  <c r="C12" l="1"/>
  <c r="C11" s="1"/>
  <c r="C10" s="1"/>
  <c r="H18"/>
  <c r="G14"/>
  <c r="H14"/>
  <c r="F14"/>
  <c r="D12"/>
  <c r="D11" s="1"/>
  <c r="G32"/>
  <c r="F18"/>
  <c r="H32"/>
  <c r="F32"/>
  <c r="G18"/>
  <c r="H11" l="1"/>
  <c r="D10"/>
  <c r="H12"/>
  <c r="F12"/>
  <c r="G12"/>
  <c r="E11"/>
  <c r="G31"/>
  <c r="H31"/>
  <c r="F31"/>
  <c r="F11" l="1"/>
  <c r="E10"/>
  <c r="G10" s="1"/>
  <c r="H10"/>
  <c r="G11"/>
  <c r="F10" l="1"/>
</calcChain>
</file>

<file path=xl/sharedStrings.xml><?xml version="1.0" encoding="utf-8"?>
<sst xmlns="http://schemas.openxmlformats.org/spreadsheetml/2006/main" count="73" uniqueCount="71">
  <si>
    <t>ШТРАФЫ, САНКЦИИ, ВОЗМЕЩЕНИЕ УЩЕРБА</t>
  </si>
  <si>
    <t>00011600000000000000</t>
  </si>
  <si>
    <t>ДОХОДЫ ОТ ИСПОЛЬЗОВАНИЯ ИМУЩЕСТВА, НАХОДЯЩЕГОСЯ В ГОСУДАРСТВЕННОЙ И МУНИЦИПАЛЬНОЙ СОБСТВЕННОСТИ</t>
  </si>
  <si>
    <t>00011100000000000000</t>
  </si>
  <si>
    <t>- арендная плата за земли, находящиеся в государственной собственности до разграничения государственной собственности на землю и поступления от продажи права на заключение договоров аренды указанных земельных участков</t>
  </si>
  <si>
    <t>Наименование показателя</t>
  </si>
  <si>
    <t>Код по бюджетной классификации</t>
  </si>
  <si>
    <t>00010100000000000000</t>
  </si>
  <si>
    <t>00010102000010000110</t>
  </si>
  <si>
    <t>ПРОЧИЕ НЕНАЛОГОВЫЕ ДОХОДЫ</t>
  </si>
  <si>
    <t>00011700000000000000</t>
  </si>
  <si>
    <t>НАЛОГИ НА СОВОКУПНЫЙ ДОХОД</t>
  </si>
  <si>
    <t>00010500000000000000</t>
  </si>
  <si>
    <t>00010501000010000110</t>
  </si>
  <si>
    <t>Единый сельскохозяйственный налог</t>
  </si>
  <si>
    <t>00010503000010000110</t>
  </si>
  <si>
    <t>НАЛОГИ НА ИМУЩЕСТВО</t>
  </si>
  <si>
    <t>00010600000000000000</t>
  </si>
  <si>
    <t>Налоги на имущество физических лиц</t>
  </si>
  <si>
    <t>00010601000030000110</t>
  </si>
  <si>
    <t>ГОСУДАРСТВЕННАЯ ПОШЛИНА</t>
  </si>
  <si>
    <t>00010800000000000000</t>
  </si>
  <si>
    <t>ЗАДОЛЖЕННОСТЬ И ПЕРЕРАСЧЕТЫ ПО ОТМЕНЕННЫМ НАЛОГАМ, СБОРАМ И ИНЫМ ОБЯЗАТЕЛЬНЫМ ПЛАТЕЖАМ</t>
  </si>
  <si>
    <t>00010900000000000000</t>
  </si>
  <si>
    <t>Прочие доходы от использования имущества и прав, находящихся в государственной и муниципальной собственности</t>
  </si>
  <si>
    <t>ПЛАТЕЖИ ПРИ ПОЛЬЗОВАНИИ ПРИРОДНЫМИ РЕСУРСАМИ</t>
  </si>
  <si>
    <t>00011200000000000000</t>
  </si>
  <si>
    <t>Доходы от продажи материальных и нематериальных активов</t>
  </si>
  <si>
    <t>00011400000000000000</t>
  </si>
  <si>
    <t>00011103000000000120</t>
  </si>
  <si>
    <t>Проценты,полученные от предоставления бюджетных кредитов внутри страны</t>
  </si>
  <si>
    <t>Прочие</t>
  </si>
  <si>
    <t>Налог на прибыль,зачисляемый в местные бюджеты</t>
  </si>
  <si>
    <t>000109010000030000110</t>
  </si>
  <si>
    <t>Налог с имущества, переходящего в порядке наследования и дарения</t>
  </si>
  <si>
    <t>Доходы от перечисления части прибыли</t>
  </si>
  <si>
    <t>00011107015050000120</t>
  </si>
  <si>
    <t>00011105035050000120</t>
  </si>
  <si>
    <t>00010502010020000110</t>
  </si>
  <si>
    <t>земельный налог (по обязательствам, возникшим до 1.01.2006)</t>
  </si>
  <si>
    <t>Платные услуги</t>
  </si>
  <si>
    <t>00011301990000000130</t>
  </si>
  <si>
    <t>Неналоговые доходы</t>
  </si>
  <si>
    <t>НАЛОГОВЫЕ ДОХОДЫ</t>
  </si>
  <si>
    <t xml:space="preserve">бюджета Панкрушихинского района по состоянию </t>
  </si>
  <si>
    <t>00011105013100000120</t>
  </si>
  <si>
    <t>тыс.руб.</t>
  </si>
  <si>
    <t>АКЦИЗЫ</t>
  </si>
  <si>
    <t>00010300000000000000</t>
  </si>
  <si>
    <t>00011109045000000120</t>
  </si>
  <si>
    <t>Анализ исполнение консолидированного</t>
  </si>
  <si>
    <r>
      <t xml:space="preserve">темп роста </t>
    </r>
    <r>
      <rPr>
        <sz val="8"/>
        <rFont val="Arial Cyr"/>
        <charset val="204"/>
      </rPr>
      <t xml:space="preserve">(с учетом новых норматив отчислений), </t>
    </r>
    <r>
      <rPr>
        <b/>
        <sz val="10"/>
        <rFont val="Arial Cyr"/>
        <charset val="204"/>
      </rPr>
      <t>%</t>
    </r>
  </si>
  <si>
    <t>Налог на доходы физических лиц               (2014 -60%, 2013 -70%)</t>
  </si>
  <si>
    <r>
      <t xml:space="preserve">Единый налог, взимаемый в связи с применением </t>
    </r>
    <r>
      <rPr>
        <b/>
        <u/>
        <sz val="8"/>
        <rFont val="Arial Cyr"/>
        <charset val="204"/>
      </rPr>
      <t>упрощенной системы</t>
    </r>
    <r>
      <rPr>
        <u/>
        <sz val="8"/>
        <rFont val="Arial Cyr"/>
        <charset val="204"/>
      </rPr>
      <t xml:space="preserve"> </t>
    </r>
    <r>
      <rPr>
        <sz val="8"/>
        <rFont val="Arial Cyr"/>
        <charset val="204"/>
      </rPr>
      <t>налогообложения    (2014 - 50%, 2013 - 100%)</t>
    </r>
  </si>
  <si>
    <r>
      <t xml:space="preserve">Единый налог на </t>
    </r>
    <r>
      <rPr>
        <b/>
        <u/>
        <sz val="8"/>
        <rFont val="Arial Cyr"/>
        <charset val="204"/>
      </rPr>
      <t xml:space="preserve">вмененный доход </t>
    </r>
    <r>
      <rPr>
        <sz val="8"/>
        <rFont val="Arial Cyr"/>
        <charset val="204"/>
      </rPr>
      <t xml:space="preserve">для отдельных видов деятельности       </t>
    </r>
  </si>
  <si>
    <t>00010606043100000110</t>
  </si>
  <si>
    <t>00010606033100000110</t>
  </si>
  <si>
    <t>Земельный налог  с организаций</t>
  </si>
  <si>
    <t>Земельный налог  с физических лиц</t>
  </si>
  <si>
    <t>Герасимова Т.Н.</t>
  </si>
  <si>
    <t>Доходы, поступившие в порядке возмещения расходов</t>
  </si>
  <si>
    <t>план 2017</t>
  </si>
  <si>
    <t>прочие доходы от компенсаци и затрат государ.</t>
  </si>
  <si>
    <t>Арендная плата за земли, находящиесся в собственности поселений</t>
  </si>
  <si>
    <t>факт.           отклонение от 2016</t>
  </si>
  <si>
    <t>исполнение 2017,      %</t>
  </si>
  <si>
    <t>СОБСТВЕННЫЕ ДОХОДЫ  (с акцизами)</t>
  </si>
  <si>
    <r>
      <t xml:space="preserve">Собственные доходы </t>
    </r>
    <r>
      <rPr>
        <b/>
        <sz val="8"/>
        <rFont val="Arial Cyr"/>
        <charset val="204"/>
      </rPr>
      <t>(без акцизов)</t>
    </r>
  </si>
  <si>
    <t>на 01.08.17 г.</t>
  </si>
  <si>
    <t>факт  на 1.08.17</t>
  </si>
  <si>
    <t>факт на 01.08.16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</si>
</sst>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4">
    <font>
      <sz val="8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6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b/>
      <i/>
      <sz val="10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u/>
      <sz val="8"/>
      <name val="Arial Cyr"/>
      <charset val="204"/>
    </font>
    <font>
      <u/>
      <sz val="8"/>
      <name val="Arial Cyr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wrapText="1"/>
    </xf>
    <xf numFmtId="49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wrapText="1"/>
    </xf>
    <xf numFmtId="49" fontId="0" fillId="0" borderId="2" xfId="0" applyNumberFormat="1" applyBorder="1"/>
    <xf numFmtId="49" fontId="1" fillId="0" borderId="3" xfId="0" applyNumberFormat="1" applyFont="1" applyBorder="1" applyAlignment="1">
      <alignment wrapText="1"/>
    </xf>
    <xf numFmtId="0" fontId="1" fillId="0" borderId="2" xfId="0" applyFont="1" applyBorder="1" applyAlignment="1">
      <alignment wrapText="1"/>
    </xf>
    <xf numFmtId="49" fontId="1" fillId="0" borderId="2" xfId="0" applyNumberFormat="1" applyFont="1" applyBorder="1"/>
    <xf numFmtId="0" fontId="1" fillId="0" borderId="0" xfId="0" applyFont="1"/>
    <xf numFmtId="0" fontId="3" fillId="0" borderId="0" xfId="0" applyFont="1"/>
    <xf numFmtId="0" fontId="7" fillId="0" borderId="0" xfId="0" applyFont="1"/>
    <xf numFmtId="0" fontId="6" fillId="0" borderId="0" xfId="0" applyFont="1" applyAlignment="1"/>
    <xf numFmtId="165" fontId="9" fillId="2" borderId="2" xfId="0" applyNumberFormat="1" applyFont="1" applyFill="1" applyBorder="1"/>
    <xf numFmtId="0" fontId="0" fillId="0" borderId="0" xfId="0" applyAlignment="1">
      <alignment horizontal="right"/>
    </xf>
    <xf numFmtId="164" fontId="5" fillId="3" borderId="4" xfId="0" applyNumberFormat="1" applyFont="1" applyFill="1" applyBorder="1"/>
    <xf numFmtId="164" fontId="5" fillId="3" borderId="5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 vertical="justify"/>
    </xf>
    <xf numFmtId="0" fontId="5" fillId="0" borderId="9" xfId="0" applyFont="1" applyBorder="1" applyAlignment="1">
      <alignment horizontal="center" vertical="justify"/>
    </xf>
    <xf numFmtId="0" fontId="1" fillId="4" borderId="2" xfId="0" applyFont="1" applyFill="1" applyBorder="1" applyAlignment="1">
      <alignment wrapText="1"/>
    </xf>
    <xf numFmtId="49" fontId="1" fillId="4" borderId="2" xfId="0" applyNumberFormat="1" applyFont="1" applyFill="1" applyBorder="1"/>
    <xf numFmtId="164" fontId="5" fillId="4" borderId="4" xfId="0" applyNumberFormat="1" applyFont="1" applyFill="1" applyBorder="1"/>
    <xf numFmtId="164" fontId="5" fillId="4" borderId="5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vertical="top" wrapText="1"/>
    </xf>
    <xf numFmtId="49" fontId="1" fillId="5" borderId="2" xfId="0" applyNumberFormat="1" applyFont="1" applyFill="1" applyBorder="1" applyAlignment="1">
      <alignment vertical="top"/>
    </xf>
    <xf numFmtId="164" fontId="5" fillId="5" borderId="4" xfId="0" applyNumberFormat="1" applyFont="1" applyFill="1" applyBorder="1"/>
    <xf numFmtId="164" fontId="5" fillId="5" borderId="5" xfId="0" applyNumberFormat="1" applyFont="1" applyFill="1" applyBorder="1" applyAlignment="1">
      <alignment horizontal="center"/>
    </xf>
    <xf numFmtId="0" fontId="0" fillId="0" borderId="10" xfId="0" applyBorder="1" applyAlignment="1">
      <alignment wrapText="1"/>
    </xf>
    <xf numFmtId="49" fontId="0" fillId="0" borderId="10" xfId="0" applyNumberFormat="1" applyBorder="1"/>
    <xf numFmtId="164" fontId="5" fillId="3" borderId="11" xfId="0" applyNumberFormat="1" applyFont="1" applyFill="1" applyBorder="1"/>
    <xf numFmtId="164" fontId="5" fillId="3" borderId="1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wrapText="1"/>
    </xf>
    <xf numFmtId="49" fontId="0" fillId="2" borderId="2" xfId="0" applyNumberFormat="1" applyFill="1" applyBorder="1"/>
    <xf numFmtId="164" fontId="5" fillId="2" borderId="4" xfId="0" applyNumberFormat="1" applyFont="1" applyFill="1" applyBorder="1"/>
    <xf numFmtId="0" fontId="6" fillId="4" borderId="13" xfId="0" applyFont="1" applyFill="1" applyBorder="1" applyAlignment="1">
      <alignment wrapText="1"/>
    </xf>
    <xf numFmtId="49" fontId="0" fillId="4" borderId="13" xfId="0" applyNumberFormat="1" applyFill="1" applyBorder="1"/>
    <xf numFmtId="164" fontId="5" fillId="4" borderId="6" xfId="0" applyNumberFormat="1" applyFont="1" applyFill="1" applyBorder="1"/>
    <xf numFmtId="164" fontId="5" fillId="4" borderId="7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center" vertical="justify"/>
    </xf>
    <xf numFmtId="164" fontId="5" fillId="5" borderId="16" xfId="0" applyNumberFormat="1" applyFont="1" applyFill="1" applyBorder="1"/>
    <xf numFmtId="0" fontId="1" fillId="2" borderId="2" xfId="0" applyFont="1" applyFill="1" applyBorder="1" applyAlignment="1">
      <alignment wrapText="1"/>
    </xf>
    <xf numFmtId="49" fontId="1" fillId="2" borderId="2" xfId="0" applyNumberFormat="1" applyFont="1" applyFill="1" applyBorder="1"/>
    <xf numFmtId="0" fontId="5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11" fillId="0" borderId="17" xfId="0" applyFont="1" applyBorder="1" applyAlignment="1">
      <alignment horizontal="center" vertical="justify"/>
    </xf>
    <xf numFmtId="165" fontId="9" fillId="5" borderId="18" xfId="0" applyNumberFormat="1" applyFont="1" applyFill="1" applyBorder="1" applyAlignment="1">
      <alignment vertical="top"/>
    </xf>
    <xf numFmtId="165" fontId="9" fillId="4" borderId="18" xfId="0" applyNumberFormat="1" applyFont="1" applyFill="1" applyBorder="1"/>
    <xf numFmtId="165" fontId="9" fillId="2" borderId="18" xfId="0" applyNumberFormat="1" applyFont="1" applyFill="1" applyBorder="1"/>
    <xf numFmtId="165" fontId="9" fillId="6" borderId="18" xfId="0" applyNumberFormat="1" applyFont="1" applyFill="1" applyBorder="1"/>
    <xf numFmtId="165" fontId="9" fillId="0" borderId="18" xfId="0" applyNumberFormat="1" applyFont="1" applyBorder="1"/>
    <xf numFmtId="165" fontId="9" fillId="0" borderId="19" xfId="0" applyNumberFormat="1" applyFont="1" applyBorder="1"/>
    <xf numFmtId="165" fontId="9" fillId="4" borderId="20" xfId="0" applyNumberFormat="1" applyFont="1" applyFill="1" applyBorder="1"/>
    <xf numFmtId="0" fontId="0" fillId="4" borderId="15" xfId="0" applyFont="1" applyFill="1" applyBorder="1" applyAlignment="1">
      <alignment horizontal="center"/>
    </xf>
    <xf numFmtId="165" fontId="9" fillId="5" borderId="21" xfId="0" applyNumberFormat="1" applyFont="1" applyFill="1" applyBorder="1" applyAlignment="1">
      <alignment vertical="top"/>
    </xf>
    <xf numFmtId="165" fontId="9" fillId="4" borderId="21" xfId="0" applyNumberFormat="1" applyFont="1" applyFill="1" applyBorder="1"/>
    <xf numFmtId="165" fontId="9" fillId="2" borderId="21" xfId="0" applyNumberFormat="1" applyFont="1" applyFill="1" applyBorder="1"/>
    <xf numFmtId="165" fontId="9" fillId="6" borderId="21" xfId="0" applyNumberFormat="1" applyFont="1" applyFill="1" applyBorder="1"/>
    <xf numFmtId="165" fontId="9" fillId="0" borderId="21" xfId="0" applyNumberFormat="1" applyFont="1" applyBorder="1"/>
    <xf numFmtId="165" fontId="9" fillId="0" borderId="22" xfId="0" applyNumberFormat="1" applyFont="1" applyBorder="1"/>
    <xf numFmtId="165" fontId="9" fillId="4" borderId="23" xfId="0" applyNumberFormat="1" applyFont="1" applyFill="1" applyBorder="1"/>
    <xf numFmtId="165" fontId="9" fillId="2" borderId="13" xfId="0" applyNumberFormat="1" applyFont="1" applyFill="1" applyBorder="1"/>
    <xf numFmtId="165" fontId="9" fillId="5" borderId="24" xfId="0" applyNumberFormat="1" applyFont="1" applyFill="1" applyBorder="1" applyAlignment="1">
      <alignment vertical="top"/>
    </xf>
    <xf numFmtId="165" fontId="9" fillId="4" borderId="24" xfId="0" applyNumberFormat="1" applyFont="1" applyFill="1" applyBorder="1"/>
    <xf numFmtId="165" fontId="9" fillId="2" borderId="24" xfId="0" applyNumberFormat="1" applyFont="1" applyFill="1" applyBorder="1"/>
    <xf numFmtId="165" fontId="9" fillId="6" borderId="24" xfId="0" applyNumberFormat="1" applyFont="1" applyFill="1" applyBorder="1"/>
    <xf numFmtId="165" fontId="9" fillId="0" borderId="24" xfId="0" applyNumberFormat="1" applyFont="1" applyBorder="1"/>
    <xf numFmtId="165" fontId="9" fillId="0" borderId="25" xfId="0" applyNumberFormat="1" applyFont="1" applyBorder="1"/>
    <xf numFmtId="165" fontId="9" fillId="4" borderId="26" xfId="0" applyNumberFormat="1" applyFont="1" applyFill="1" applyBorder="1"/>
    <xf numFmtId="165" fontId="9" fillId="2" borderId="1" xfId="0" applyNumberFormat="1" applyFont="1" applyFill="1" applyBorder="1"/>
    <xf numFmtId="0" fontId="11" fillId="7" borderId="14" xfId="0" applyFont="1" applyFill="1" applyBorder="1" applyAlignment="1">
      <alignment vertical="justify"/>
    </xf>
    <xf numFmtId="0" fontId="6" fillId="7" borderId="0" xfId="0" applyFont="1" applyFill="1" applyAlignment="1"/>
    <xf numFmtId="0" fontId="8" fillId="8" borderId="20" xfId="0" applyFont="1" applyFill="1" applyBorder="1" applyAlignment="1">
      <alignment horizontal="center"/>
    </xf>
    <xf numFmtId="0" fontId="8" fillId="9" borderId="26" xfId="0" applyFont="1" applyFill="1" applyBorder="1" applyAlignment="1">
      <alignment horizontal="center"/>
    </xf>
    <xf numFmtId="165" fontId="9" fillId="2" borderId="0" xfId="0" applyNumberFormat="1" applyFont="1" applyFill="1" applyBorder="1"/>
    <xf numFmtId="0" fontId="11" fillId="0" borderId="27" xfId="0" applyFont="1" applyBorder="1" applyAlignment="1">
      <alignment horizontal="center" vertical="justify"/>
    </xf>
    <xf numFmtId="49" fontId="5" fillId="11" borderId="28" xfId="0" applyNumberFormat="1" applyFont="1" applyFill="1" applyBorder="1" applyAlignment="1">
      <alignment horizontal="center" wrapText="1"/>
    </xf>
    <xf numFmtId="0" fontId="0" fillId="10" borderId="6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2" borderId="15" xfId="0" applyFill="1" applyBorder="1" applyAlignment="1">
      <alignment horizontal="center"/>
    </xf>
    <xf numFmtId="49" fontId="5" fillId="11" borderId="28" xfId="0" applyNumberFormat="1" applyFont="1" applyFill="1" applyBorder="1" applyAlignment="1">
      <alignment horizontal="center" vertical="top" wrapText="1"/>
    </xf>
    <xf numFmtId="165" fontId="5" fillId="11" borderId="20" xfId="0" applyNumberFormat="1" applyFont="1" applyFill="1" applyBorder="1" applyAlignment="1">
      <alignment horizontal="center" vertical="top"/>
    </xf>
    <xf numFmtId="165" fontId="5" fillId="11" borderId="6" xfId="0" applyNumberFormat="1" applyFont="1" applyFill="1" applyBorder="1" applyAlignment="1">
      <alignment horizontal="center" vertical="top"/>
    </xf>
    <xf numFmtId="164" fontId="5" fillId="11" borderId="15" xfId="0" applyNumberFormat="1" applyFont="1" applyFill="1" applyBorder="1" applyAlignment="1">
      <alignment horizontal="center" vertical="top"/>
    </xf>
    <xf numFmtId="164" fontId="5" fillId="11" borderId="7" xfId="0" applyNumberFormat="1" applyFont="1" applyFill="1" applyBorder="1" applyAlignment="1">
      <alignment horizontal="center" vertical="top"/>
    </xf>
    <xf numFmtId="164" fontId="5" fillId="3" borderId="21" xfId="0" applyNumberFormat="1" applyFont="1" applyFill="1" applyBorder="1"/>
    <xf numFmtId="0" fontId="7" fillId="0" borderId="0" xfId="0" applyFont="1" applyAlignment="1">
      <alignment wrapText="1"/>
    </xf>
    <xf numFmtId="0" fontId="6" fillId="0" borderId="0" xfId="0" applyFont="1" applyAlignment="1"/>
    <xf numFmtId="0" fontId="7" fillId="0" borderId="0" xfId="0" applyFont="1" applyAlignment="1"/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00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8"/>
  <sheetViews>
    <sheetView tabSelected="1" view="pageBreakPreview" topLeftCell="A17" zoomScale="96" zoomScaleSheetLayoutView="96" workbookViewId="0">
      <pane xSplit="1" topLeftCell="C1" activePane="topRight" state="frozen"/>
      <selection pane="topRight" activeCell="F41" sqref="F41"/>
    </sheetView>
  </sheetViews>
  <sheetFormatPr defaultRowHeight="11.25"/>
  <cols>
    <col min="1" max="1" width="58.5" style="1" customWidth="1"/>
    <col min="2" max="2" width="22.33203125" customWidth="1"/>
    <col min="3" max="7" width="14.5" customWidth="1"/>
    <col min="8" max="8" width="16.1640625" customWidth="1"/>
  </cols>
  <sheetData>
    <row r="1" spans="1:8" ht="17.25" customHeight="1">
      <c r="A1" s="88" t="s">
        <v>50</v>
      </c>
      <c r="B1" s="87"/>
      <c r="C1" s="12"/>
      <c r="D1" s="12"/>
      <c r="E1" s="71"/>
    </row>
    <row r="2" spans="1:8" ht="15" customHeight="1">
      <c r="A2" s="11" t="s">
        <v>44</v>
      </c>
      <c r="B2" s="11"/>
      <c r="C2" s="11"/>
      <c r="D2" s="11"/>
      <c r="E2" s="11"/>
      <c r="H2" s="14" t="s">
        <v>46</v>
      </c>
    </row>
    <row r="3" spans="1:8" ht="17.25" customHeight="1" thickBot="1">
      <c r="A3" s="86" t="s">
        <v>68</v>
      </c>
      <c r="B3" s="87"/>
      <c r="C3" s="89"/>
      <c r="D3" s="90"/>
      <c r="E3" s="90"/>
      <c r="F3" s="90"/>
      <c r="G3" s="90"/>
      <c r="H3" s="90"/>
    </row>
    <row r="4" spans="1:8" ht="21" hidden="1" thickBot="1">
      <c r="B4" s="10"/>
      <c r="C4" s="10"/>
      <c r="D4" s="10"/>
      <c r="E4" s="10"/>
    </row>
    <row r="5" spans="1:8" ht="12" hidden="1" thickBot="1"/>
    <row r="6" spans="1:8" ht="12" hidden="1" thickBot="1"/>
    <row r="7" spans="1:8" ht="12" hidden="1" thickBot="1"/>
    <row r="8" spans="1:8" ht="46.5" customHeight="1" thickBot="1">
      <c r="A8" s="6" t="s">
        <v>5</v>
      </c>
      <c r="B8" s="6" t="s">
        <v>6</v>
      </c>
      <c r="C8" s="45" t="s">
        <v>61</v>
      </c>
      <c r="D8" s="75" t="s">
        <v>69</v>
      </c>
      <c r="E8" s="70" t="s">
        <v>70</v>
      </c>
      <c r="F8" s="17" t="s">
        <v>64</v>
      </c>
      <c r="G8" s="38" t="s">
        <v>51</v>
      </c>
      <c r="H8" s="18" t="s">
        <v>65</v>
      </c>
    </row>
    <row r="9" spans="1:8" s="3" customFormat="1" ht="13.5" thickBot="1">
      <c r="A9" s="2">
        <v>1</v>
      </c>
      <c r="B9" s="2">
        <v>2</v>
      </c>
      <c r="C9" s="72">
        <v>3</v>
      </c>
      <c r="D9" s="73">
        <v>4</v>
      </c>
      <c r="E9" s="53">
        <v>5</v>
      </c>
      <c r="F9" s="77">
        <v>6</v>
      </c>
      <c r="G9" s="79">
        <v>7</v>
      </c>
      <c r="H9" s="78">
        <v>8</v>
      </c>
    </row>
    <row r="10" spans="1:8" s="3" customFormat="1" ht="18.75" customHeight="1">
      <c r="A10" s="80" t="s">
        <v>67</v>
      </c>
      <c r="B10" s="76"/>
      <c r="C10" s="81">
        <f>C11-C30</f>
        <v>66262.5</v>
      </c>
      <c r="D10" s="81">
        <f>D11-D30</f>
        <v>35755.199999999997</v>
      </c>
      <c r="E10" s="81">
        <f>E11-E30</f>
        <v>32122.500000000004</v>
      </c>
      <c r="F10" s="82">
        <f>D10-E10</f>
        <v>3632.6999999999935</v>
      </c>
      <c r="G10" s="83">
        <f>D10/E10*100</f>
        <v>111.30889563390144</v>
      </c>
      <c r="H10" s="84">
        <f>D10/C10*100</f>
        <v>53.959932088285221</v>
      </c>
    </row>
    <row r="11" spans="1:8" ht="24.75" customHeight="1">
      <c r="A11" s="23" t="s">
        <v>66</v>
      </c>
      <c r="B11" s="24" t="s">
        <v>7</v>
      </c>
      <c r="C11" s="46">
        <f>C12+C31+C30</f>
        <v>72763.3</v>
      </c>
      <c r="D11" s="62">
        <f>D12+D31+D30</f>
        <v>39431</v>
      </c>
      <c r="E11" s="54">
        <f>E12+E31+E30</f>
        <v>37150.300000000003</v>
      </c>
      <c r="F11" s="25">
        <f>D11-E11</f>
        <v>2280.6999999999971</v>
      </c>
      <c r="G11" s="39">
        <f>D11/E11*100</f>
        <v>106.1391159694538</v>
      </c>
      <c r="H11" s="26">
        <f>D11/C11*100</f>
        <v>54.190780242237501</v>
      </c>
    </row>
    <row r="12" spans="1:8" ht="20.25" customHeight="1">
      <c r="A12" s="19" t="s">
        <v>43</v>
      </c>
      <c r="B12" s="20" t="s">
        <v>7</v>
      </c>
      <c r="C12" s="47">
        <f>C13+C14+C23+C18</f>
        <v>49853</v>
      </c>
      <c r="D12" s="63">
        <f>D13+D14+D23+D18</f>
        <v>25947.3</v>
      </c>
      <c r="E12" s="55">
        <f>E13+E14+E23+E18</f>
        <v>23972.799999999999</v>
      </c>
      <c r="F12" s="21">
        <f t="shared" ref="F12:F46" si="0">D12-E12</f>
        <v>1974.5</v>
      </c>
      <c r="G12" s="39">
        <f>D12/E12*100</f>
        <v>108.23641794033239</v>
      </c>
      <c r="H12" s="22">
        <f t="shared" ref="H12:H46" si="1">D12/C12*100</f>
        <v>52.047620002808259</v>
      </c>
    </row>
    <row r="13" spans="1:8" ht="18.75" customHeight="1">
      <c r="A13" s="44" t="s">
        <v>52</v>
      </c>
      <c r="B13" s="32" t="s">
        <v>8</v>
      </c>
      <c r="C13" s="48">
        <v>30686</v>
      </c>
      <c r="D13" s="64">
        <v>16871</v>
      </c>
      <c r="E13" s="56">
        <v>16308.9</v>
      </c>
      <c r="F13" s="15">
        <f t="shared" si="0"/>
        <v>562.10000000000036</v>
      </c>
      <c r="G13" s="39">
        <f>D13/E13*100</f>
        <v>103.4465843803077</v>
      </c>
      <c r="H13" s="16">
        <f t="shared" si="1"/>
        <v>54.979469464902564</v>
      </c>
    </row>
    <row r="14" spans="1:8" ht="12.75">
      <c r="A14" s="40" t="s">
        <v>11</v>
      </c>
      <c r="B14" s="41" t="s">
        <v>12</v>
      </c>
      <c r="C14" s="48">
        <f>C15+C16+C17</f>
        <v>6888</v>
      </c>
      <c r="D14" s="64">
        <f>D15+D16+D17</f>
        <v>5567.5</v>
      </c>
      <c r="E14" s="64">
        <f>E15+E16+E17</f>
        <v>4087.1</v>
      </c>
      <c r="F14" s="15">
        <f t="shared" si="0"/>
        <v>1480.4</v>
      </c>
      <c r="G14" s="39">
        <f t="shared" ref="G14:G21" si="2">D14/E14*100</f>
        <v>136.22128159330578</v>
      </c>
      <c r="H14" s="16">
        <f t="shared" si="1"/>
        <v>80.828977932636477</v>
      </c>
    </row>
    <row r="15" spans="1:8" s="9" customFormat="1" ht="33.75">
      <c r="A15" s="4" t="s">
        <v>53</v>
      </c>
      <c r="B15" s="5" t="s">
        <v>13</v>
      </c>
      <c r="C15" s="49">
        <v>1950</v>
      </c>
      <c r="D15" s="65">
        <v>1481.1</v>
      </c>
      <c r="E15" s="57">
        <v>989.9</v>
      </c>
      <c r="F15" s="15">
        <f t="shared" si="0"/>
        <v>491.19999999999993</v>
      </c>
      <c r="G15" s="39">
        <f t="shared" si="2"/>
        <v>149.62117385594505</v>
      </c>
      <c r="H15" s="16">
        <f t="shared" si="1"/>
        <v>75.953846153846143</v>
      </c>
    </row>
    <row r="16" spans="1:8" s="9" customFormat="1" ht="22.5">
      <c r="A16" s="4" t="s">
        <v>54</v>
      </c>
      <c r="B16" s="5" t="s">
        <v>38</v>
      </c>
      <c r="C16" s="49">
        <v>3658</v>
      </c>
      <c r="D16" s="65">
        <v>2386.6999999999998</v>
      </c>
      <c r="E16" s="57">
        <v>1928.2</v>
      </c>
      <c r="F16" s="15">
        <f t="shared" si="0"/>
        <v>458.49999999999977</v>
      </c>
      <c r="G16" s="39">
        <f t="shared" si="2"/>
        <v>123.77865366663208</v>
      </c>
      <c r="H16" s="16">
        <f t="shared" si="1"/>
        <v>65.246036085292502</v>
      </c>
    </row>
    <row r="17" spans="1:8" s="9" customFormat="1" ht="12.75">
      <c r="A17" s="7" t="s">
        <v>14</v>
      </c>
      <c r="B17" s="5" t="s">
        <v>15</v>
      </c>
      <c r="C17" s="49">
        <v>1280</v>
      </c>
      <c r="D17" s="65">
        <v>1699.7</v>
      </c>
      <c r="E17" s="57">
        <v>1169</v>
      </c>
      <c r="F17" s="15">
        <f t="shared" si="0"/>
        <v>530.70000000000005</v>
      </c>
      <c r="G17" s="39">
        <f t="shared" si="2"/>
        <v>145.3977758768178</v>
      </c>
      <c r="H17" s="16">
        <f t="shared" si="1"/>
        <v>132.7890625</v>
      </c>
    </row>
    <row r="18" spans="1:8" ht="16.5" customHeight="1">
      <c r="A18" s="40" t="s">
        <v>16</v>
      </c>
      <c r="B18" s="41" t="s">
        <v>17</v>
      </c>
      <c r="C18" s="48">
        <f>C19+C20+C21+C22</f>
        <v>11263</v>
      </c>
      <c r="D18" s="64">
        <f>D19+D20+D21+D22</f>
        <v>3123.3</v>
      </c>
      <c r="E18" s="56">
        <f>E19+E20+E21</f>
        <v>2932.5</v>
      </c>
      <c r="F18" s="15">
        <f t="shared" si="0"/>
        <v>190.80000000000018</v>
      </c>
      <c r="G18" s="39">
        <f t="shared" si="2"/>
        <v>106.50639386189258</v>
      </c>
      <c r="H18" s="16">
        <f t="shared" si="1"/>
        <v>27.730622391902692</v>
      </c>
    </row>
    <row r="19" spans="1:8" ht="12.75">
      <c r="A19" s="4" t="s">
        <v>18</v>
      </c>
      <c r="B19" s="5" t="s">
        <v>19</v>
      </c>
      <c r="C19" s="50">
        <v>658</v>
      </c>
      <c r="D19" s="66">
        <v>144</v>
      </c>
      <c r="E19" s="58">
        <v>88.7</v>
      </c>
      <c r="F19" s="15">
        <f t="shared" si="0"/>
        <v>55.3</v>
      </c>
      <c r="G19" s="39">
        <f t="shared" si="2"/>
        <v>162.34498308906427</v>
      </c>
      <c r="H19" s="16">
        <f t="shared" si="1"/>
        <v>21.88449848024316</v>
      </c>
    </row>
    <row r="20" spans="1:8" ht="12.75">
      <c r="A20" s="4" t="s">
        <v>57</v>
      </c>
      <c r="B20" s="5" t="s">
        <v>56</v>
      </c>
      <c r="C20" s="50">
        <v>2242</v>
      </c>
      <c r="D20" s="66">
        <v>1741.5</v>
      </c>
      <c r="E20" s="58">
        <v>2356.9</v>
      </c>
      <c r="F20" s="15">
        <f t="shared" si="0"/>
        <v>-615.40000000000009</v>
      </c>
      <c r="G20" s="39">
        <f t="shared" si="2"/>
        <v>73.889431032288172</v>
      </c>
      <c r="H20" s="16">
        <f t="shared" si="1"/>
        <v>77.676181980374665</v>
      </c>
    </row>
    <row r="21" spans="1:8" ht="12.75">
      <c r="A21" s="4" t="s">
        <v>58</v>
      </c>
      <c r="B21" s="5" t="s">
        <v>55</v>
      </c>
      <c r="C21" s="50">
        <v>8363</v>
      </c>
      <c r="D21" s="66">
        <v>1237.8</v>
      </c>
      <c r="E21" s="58">
        <v>486.9</v>
      </c>
      <c r="F21" s="15">
        <f t="shared" si="0"/>
        <v>750.9</v>
      </c>
      <c r="G21" s="39">
        <f t="shared" si="2"/>
        <v>254.22057917436845</v>
      </c>
      <c r="H21" s="16">
        <f t="shared" si="1"/>
        <v>14.800908764797322</v>
      </c>
    </row>
    <row r="22" spans="1:8" ht="0.75" customHeight="1">
      <c r="A22" s="4"/>
      <c r="C22" s="50"/>
      <c r="D22" s="66"/>
      <c r="E22" s="58">
        <v>553.70000000000005</v>
      </c>
      <c r="F22" s="15">
        <f t="shared" si="0"/>
        <v>-553.70000000000005</v>
      </c>
      <c r="G22" s="39">
        <f t="shared" ref="G22:G46" si="3">D22/E22*100</f>
        <v>0</v>
      </c>
      <c r="H22" s="16" t="e">
        <f t="shared" si="1"/>
        <v>#DIV/0!</v>
      </c>
    </row>
    <row r="23" spans="1:8" ht="22.5" customHeight="1">
      <c r="A23" s="40" t="s">
        <v>20</v>
      </c>
      <c r="B23" s="41" t="s">
        <v>21</v>
      </c>
      <c r="C23" s="48">
        <v>1016</v>
      </c>
      <c r="D23" s="64">
        <v>385.5</v>
      </c>
      <c r="E23" s="56">
        <v>644.29999999999995</v>
      </c>
      <c r="F23" s="15">
        <f t="shared" si="0"/>
        <v>-258.79999999999995</v>
      </c>
      <c r="G23" s="39">
        <f t="shared" si="3"/>
        <v>59.83237622225672</v>
      </c>
      <c r="H23" s="16">
        <f t="shared" si="1"/>
        <v>37.94291338582677</v>
      </c>
    </row>
    <row r="24" spans="1:8" ht="21" customHeight="1">
      <c r="A24" s="40" t="s">
        <v>22</v>
      </c>
      <c r="B24" s="41" t="s">
        <v>23</v>
      </c>
      <c r="C24" s="48">
        <v>0</v>
      </c>
      <c r="D24" s="64"/>
      <c r="E24" s="56"/>
      <c r="F24" s="15">
        <f t="shared" si="0"/>
        <v>0</v>
      </c>
      <c r="G24" s="39" t="e">
        <f t="shared" si="3"/>
        <v>#DIV/0!</v>
      </c>
      <c r="H24" s="16" t="e">
        <f t="shared" si="1"/>
        <v>#DIV/0!</v>
      </c>
    </row>
    <row r="25" spans="1:8" ht="3.75" hidden="1" customHeight="1">
      <c r="A25" s="7" t="s">
        <v>32</v>
      </c>
      <c r="B25" s="8" t="s">
        <v>33</v>
      </c>
      <c r="C25" s="50"/>
      <c r="D25" s="66"/>
      <c r="E25" s="58"/>
      <c r="F25" s="15">
        <f t="shared" si="0"/>
        <v>0</v>
      </c>
      <c r="G25" s="39" t="e">
        <f t="shared" si="3"/>
        <v>#DIV/0!</v>
      </c>
      <c r="H25" s="16" t="e">
        <f t="shared" si="1"/>
        <v>#DIV/0!</v>
      </c>
    </row>
    <row r="26" spans="1:8" ht="3" hidden="1" customHeight="1">
      <c r="A26" s="7" t="s">
        <v>39</v>
      </c>
      <c r="B26" s="8"/>
      <c r="C26" s="50"/>
      <c r="D26" s="66"/>
      <c r="E26" s="58"/>
      <c r="F26" s="15">
        <f t="shared" si="0"/>
        <v>0</v>
      </c>
      <c r="G26" s="39" t="e">
        <f t="shared" si="3"/>
        <v>#DIV/0!</v>
      </c>
      <c r="H26" s="16" t="e">
        <f t="shared" si="1"/>
        <v>#DIV/0!</v>
      </c>
    </row>
    <row r="27" spans="1:8" ht="4.5" hidden="1" customHeight="1">
      <c r="A27" s="7" t="s">
        <v>34</v>
      </c>
      <c r="B27" s="8"/>
      <c r="C27" s="50"/>
      <c r="D27" s="66"/>
      <c r="E27" s="58"/>
      <c r="F27" s="15">
        <f t="shared" si="0"/>
        <v>0</v>
      </c>
      <c r="G27" s="39" t="e">
        <f t="shared" si="3"/>
        <v>#DIV/0!</v>
      </c>
      <c r="H27" s="16" t="e">
        <f t="shared" si="1"/>
        <v>#DIV/0!</v>
      </c>
    </row>
    <row r="28" spans="1:8" ht="2.25" hidden="1" customHeight="1">
      <c r="A28" s="4" t="s">
        <v>34</v>
      </c>
      <c r="B28" s="5"/>
      <c r="C28" s="50"/>
      <c r="D28" s="66"/>
      <c r="E28" s="58"/>
      <c r="F28" s="15">
        <f t="shared" si="0"/>
        <v>0</v>
      </c>
      <c r="G28" s="39" t="e">
        <f t="shared" si="3"/>
        <v>#DIV/0!</v>
      </c>
      <c r="H28" s="16" t="e">
        <f t="shared" si="1"/>
        <v>#DIV/0!</v>
      </c>
    </row>
    <row r="29" spans="1:8" ht="3.75" hidden="1" customHeight="1">
      <c r="A29" s="27" t="s">
        <v>31</v>
      </c>
      <c r="B29" s="28"/>
      <c r="C29" s="51"/>
      <c r="D29" s="67"/>
      <c r="E29" s="59"/>
      <c r="F29" s="29">
        <f t="shared" si="0"/>
        <v>0</v>
      </c>
      <c r="G29" s="39" t="e">
        <f t="shared" si="3"/>
        <v>#DIV/0!</v>
      </c>
      <c r="H29" s="30" t="e">
        <f t="shared" si="1"/>
        <v>#DIV/0!</v>
      </c>
    </row>
    <row r="30" spans="1:8" ht="27.75" customHeight="1">
      <c r="A30" s="31" t="s">
        <v>47</v>
      </c>
      <c r="B30" s="32" t="s">
        <v>48</v>
      </c>
      <c r="C30" s="48">
        <v>6500.8</v>
      </c>
      <c r="D30" s="64">
        <v>3675.8</v>
      </c>
      <c r="E30" s="56">
        <v>5027.8</v>
      </c>
      <c r="F30" s="33">
        <f>D30-E30</f>
        <v>-1352</v>
      </c>
      <c r="G30" s="39">
        <f t="shared" si="3"/>
        <v>73.109511118182908</v>
      </c>
      <c r="H30" s="30">
        <f t="shared" si="1"/>
        <v>56.543809992616289</v>
      </c>
    </row>
    <row r="31" spans="1:8" ht="18">
      <c r="A31" s="34" t="s">
        <v>42</v>
      </c>
      <c r="B31" s="35"/>
      <c r="C31" s="52">
        <f>C32+C39+C41+C42+C44+C45+C46+C43</f>
        <v>16409.5</v>
      </c>
      <c r="D31" s="68">
        <f>D32+D39+D41+D44+D45+D46+D40+D42+D43</f>
        <v>9807.9</v>
      </c>
      <c r="E31" s="60">
        <f>E32+E39+E41+E42+E44+E45+E46+E43</f>
        <v>8149.7000000000007</v>
      </c>
      <c r="F31" s="36">
        <f t="shared" si="0"/>
        <v>1658.1999999999989</v>
      </c>
      <c r="G31" s="39">
        <f t="shared" si="3"/>
        <v>120.34676123047473</v>
      </c>
      <c r="H31" s="37">
        <f t="shared" si="1"/>
        <v>59.769645632103355</v>
      </c>
    </row>
    <row r="32" spans="1:8" ht="33.75">
      <c r="A32" s="40" t="s">
        <v>2</v>
      </c>
      <c r="B32" s="41" t="s">
        <v>3</v>
      </c>
      <c r="C32" s="48">
        <f>C33+C34+C36+C37+C38+C35</f>
        <v>7339</v>
      </c>
      <c r="D32" s="48">
        <f>D33+D34+D36+D37+D38+D35</f>
        <v>4393</v>
      </c>
      <c r="E32" s="13">
        <f>E33+E34+E37+E38</f>
        <v>2967.3</v>
      </c>
      <c r="F32" s="85">
        <f t="shared" si="0"/>
        <v>1425.6999999999998</v>
      </c>
      <c r="G32" s="39">
        <f t="shared" si="3"/>
        <v>148.04704613621811</v>
      </c>
      <c r="H32" s="16">
        <f t="shared" si="1"/>
        <v>59.858291320343369</v>
      </c>
    </row>
    <row r="33" spans="1:8" ht="22.5">
      <c r="A33" s="7" t="s">
        <v>30</v>
      </c>
      <c r="B33" s="8" t="s">
        <v>29</v>
      </c>
      <c r="C33" s="50">
        <v>0</v>
      </c>
      <c r="D33" s="66"/>
      <c r="E33" s="58">
        <v>0.9</v>
      </c>
      <c r="F33" s="15">
        <f t="shared" si="0"/>
        <v>-0.9</v>
      </c>
      <c r="G33" s="39">
        <f t="shared" si="3"/>
        <v>0</v>
      </c>
      <c r="H33" s="16" t="e">
        <f t="shared" si="1"/>
        <v>#DIV/0!</v>
      </c>
    </row>
    <row r="34" spans="1:8" ht="45">
      <c r="A34" s="4" t="s">
        <v>4</v>
      </c>
      <c r="B34" s="5" t="s">
        <v>45</v>
      </c>
      <c r="C34" s="50">
        <v>6179</v>
      </c>
      <c r="D34" s="66">
        <v>3703.6</v>
      </c>
      <c r="E34" s="58">
        <v>2317</v>
      </c>
      <c r="F34" s="15">
        <f t="shared" si="0"/>
        <v>1386.6</v>
      </c>
      <c r="G34" s="39">
        <v>0.5</v>
      </c>
      <c r="H34" s="16">
        <f t="shared" si="1"/>
        <v>59.938501375627119</v>
      </c>
    </row>
    <row r="35" spans="1:8" ht="21.75" customHeight="1">
      <c r="A35" s="4" t="s">
        <v>63</v>
      </c>
      <c r="B35" s="5"/>
      <c r="C35" s="50">
        <v>0</v>
      </c>
      <c r="D35" s="66">
        <v>25.2</v>
      </c>
      <c r="E35" s="58">
        <v>0</v>
      </c>
      <c r="F35" s="15"/>
      <c r="G35" s="39"/>
      <c r="H35" s="16"/>
    </row>
    <row r="36" spans="1:8" ht="1.5" hidden="1" customHeight="1">
      <c r="A36" s="4"/>
      <c r="B36" s="5" t="s">
        <v>37</v>
      </c>
      <c r="C36" s="50"/>
      <c r="D36" s="66"/>
      <c r="E36" s="58"/>
      <c r="F36" s="15">
        <f t="shared" si="0"/>
        <v>0</v>
      </c>
      <c r="G36" s="39" t="e">
        <f t="shared" si="3"/>
        <v>#DIV/0!</v>
      </c>
      <c r="H36" s="16" t="e">
        <f t="shared" si="1"/>
        <v>#DIV/0!</v>
      </c>
    </row>
    <row r="37" spans="1:8" ht="11.25" customHeight="1">
      <c r="A37" s="4" t="s">
        <v>35</v>
      </c>
      <c r="B37" s="5" t="s">
        <v>36</v>
      </c>
      <c r="C37" s="50"/>
      <c r="D37" s="66"/>
      <c r="E37" s="58"/>
      <c r="F37" s="15">
        <f t="shared" si="0"/>
        <v>0</v>
      </c>
      <c r="G37" s="39" t="e">
        <f t="shared" si="3"/>
        <v>#DIV/0!</v>
      </c>
      <c r="H37" s="16" t="e">
        <f t="shared" si="1"/>
        <v>#DIV/0!</v>
      </c>
    </row>
    <row r="38" spans="1:8" ht="25.5" customHeight="1">
      <c r="A38" s="4" t="s">
        <v>24</v>
      </c>
      <c r="B38" s="5" t="s">
        <v>49</v>
      </c>
      <c r="C38" s="50">
        <v>1160</v>
      </c>
      <c r="D38" s="66">
        <v>664.2</v>
      </c>
      <c r="E38" s="58">
        <v>649.4</v>
      </c>
      <c r="F38" s="15">
        <f t="shared" si="0"/>
        <v>14.800000000000068</v>
      </c>
      <c r="G38" s="39">
        <f t="shared" si="3"/>
        <v>102.27902679396368</v>
      </c>
      <c r="H38" s="16">
        <f t="shared" si="1"/>
        <v>57.258620689655174</v>
      </c>
    </row>
    <row r="39" spans="1:8" ht="12.75">
      <c r="A39" s="40" t="s">
        <v>25</v>
      </c>
      <c r="B39" s="41" t="s">
        <v>26</v>
      </c>
      <c r="C39" s="48">
        <v>117</v>
      </c>
      <c r="D39" s="64">
        <v>76.8</v>
      </c>
      <c r="E39" s="56">
        <v>76.8</v>
      </c>
      <c r="F39" s="15">
        <f t="shared" si="0"/>
        <v>0</v>
      </c>
      <c r="G39" s="39">
        <f t="shared" si="3"/>
        <v>100</v>
      </c>
      <c r="H39" s="16">
        <f t="shared" si="1"/>
        <v>65.641025641025635</v>
      </c>
    </row>
    <row r="40" spans="1:8" ht="12.75">
      <c r="A40" s="40"/>
      <c r="B40" s="32"/>
      <c r="C40" s="48"/>
      <c r="D40" s="64"/>
      <c r="E40" s="56"/>
      <c r="F40" s="15">
        <f t="shared" si="0"/>
        <v>0</v>
      </c>
      <c r="G40" s="39" t="e">
        <f t="shared" si="3"/>
        <v>#DIV/0!</v>
      </c>
      <c r="H40" s="16" t="e">
        <f t="shared" si="1"/>
        <v>#DIV/0!</v>
      </c>
    </row>
    <row r="41" spans="1:8" ht="12.75">
      <c r="A41" s="42" t="s">
        <v>40</v>
      </c>
      <c r="B41" s="41" t="s">
        <v>41</v>
      </c>
      <c r="C41" s="48">
        <v>8350.5</v>
      </c>
      <c r="D41" s="64">
        <v>4632</v>
      </c>
      <c r="E41" s="56">
        <v>4456.5</v>
      </c>
      <c r="F41" s="15">
        <f t="shared" si="0"/>
        <v>175.5</v>
      </c>
      <c r="G41" s="39">
        <f t="shared" si="3"/>
        <v>103.93806799057556</v>
      </c>
      <c r="H41" s="16">
        <f t="shared" si="1"/>
        <v>55.469732351356207</v>
      </c>
    </row>
    <row r="42" spans="1:8" ht="12.75">
      <c r="A42" s="42" t="s">
        <v>62</v>
      </c>
      <c r="B42" s="41"/>
      <c r="C42" s="48"/>
      <c r="D42" s="64"/>
      <c r="E42" s="56">
        <v>111.5</v>
      </c>
      <c r="F42" s="15">
        <f t="shared" si="0"/>
        <v>-111.5</v>
      </c>
      <c r="G42" s="39">
        <f t="shared" si="3"/>
        <v>0</v>
      </c>
      <c r="H42" s="16" t="e">
        <f t="shared" si="1"/>
        <v>#DIV/0!</v>
      </c>
    </row>
    <row r="43" spans="1:8" ht="25.5">
      <c r="A43" s="42" t="s">
        <v>60</v>
      </c>
      <c r="B43" s="41"/>
      <c r="C43" s="48">
        <v>168</v>
      </c>
      <c r="D43" s="64">
        <v>144.9</v>
      </c>
      <c r="E43" s="56"/>
      <c r="F43" s="15">
        <f t="shared" si="0"/>
        <v>144.9</v>
      </c>
      <c r="G43" s="39" t="e">
        <f t="shared" si="3"/>
        <v>#DIV/0!</v>
      </c>
      <c r="H43" s="16">
        <f t="shared" si="1"/>
        <v>86.25</v>
      </c>
    </row>
    <row r="44" spans="1:8" ht="24">
      <c r="A44" s="43" t="s">
        <v>27</v>
      </c>
      <c r="B44" s="41" t="s">
        <v>28</v>
      </c>
      <c r="C44" s="48">
        <v>0</v>
      </c>
      <c r="D44" s="64">
        <v>35.700000000000003</v>
      </c>
      <c r="E44" s="56">
        <v>251.1</v>
      </c>
      <c r="F44" s="15">
        <f t="shared" si="0"/>
        <v>-215.39999999999998</v>
      </c>
      <c r="G44" s="39">
        <f t="shared" si="3"/>
        <v>14.217443249701317</v>
      </c>
      <c r="H44" s="16" t="e">
        <f t="shared" si="1"/>
        <v>#DIV/0!</v>
      </c>
    </row>
    <row r="45" spans="1:8" ht="13.5" thickBot="1">
      <c r="A45" s="40" t="s">
        <v>0</v>
      </c>
      <c r="B45" s="41" t="s">
        <v>1</v>
      </c>
      <c r="C45" s="48">
        <v>435</v>
      </c>
      <c r="D45" s="69">
        <v>525.5</v>
      </c>
      <c r="E45" s="56">
        <v>284</v>
      </c>
      <c r="F45" s="15">
        <f t="shared" si="0"/>
        <v>241.5</v>
      </c>
      <c r="G45" s="39">
        <f t="shared" si="3"/>
        <v>185.03521126760563</v>
      </c>
      <c r="H45" s="16">
        <f t="shared" si="1"/>
        <v>120.80459770114942</v>
      </c>
    </row>
    <row r="46" spans="1:8" ht="12.75">
      <c r="A46" s="40" t="s">
        <v>9</v>
      </c>
      <c r="B46" s="41" t="s">
        <v>10</v>
      </c>
      <c r="C46" s="13">
        <v>0</v>
      </c>
      <c r="D46" s="61"/>
      <c r="E46" s="13">
        <v>2.5</v>
      </c>
      <c r="F46" s="15">
        <f t="shared" si="0"/>
        <v>-2.5</v>
      </c>
      <c r="G46" s="39">
        <f t="shared" si="3"/>
        <v>0</v>
      </c>
      <c r="H46" s="16" t="e">
        <f t="shared" si="1"/>
        <v>#DIV/0!</v>
      </c>
    </row>
    <row r="47" spans="1:8" ht="12.75">
      <c r="D47" s="74"/>
    </row>
    <row r="48" spans="1:8">
      <c r="A48" s="1" t="s">
        <v>59</v>
      </c>
    </row>
  </sheetData>
  <mergeCells count="3">
    <mergeCell ref="A3:B3"/>
    <mergeCell ref="A1:B1"/>
    <mergeCell ref="C3:H3"/>
  </mergeCells>
  <phoneticPr fontId="2" type="noConversion"/>
  <pageMargins left="0.35433070866141736" right="0.35433070866141736" top="0.39370078740157483" bottom="0.39370078740157483" header="0.51181102362204722" footer="0.31496062992125984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2017</vt:lpstr>
      <vt:lpstr>'2017'!Область_печати</vt:lpstr>
    </vt:vector>
  </TitlesOfParts>
  <Company>Комитет по финансам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Dotaeva SR</cp:lastModifiedBy>
  <cp:lastPrinted>2017-08-08T09:49:58Z</cp:lastPrinted>
  <dcterms:created xsi:type="dcterms:W3CDTF">2005-06-06T04:55:52Z</dcterms:created>
  <dcterms:modified xsi:type="dcterms:W3CDTF">2017-08-08T09:51:50Z</dcterms:modified>
</cp:coreProperties>
</file>