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программа 1" sheetId="1" r:id="rId1"/>
  </sheets>
  <definedNames>
    <definedName name="_xlnm.Print_Titles" localSheetId="0">'программа 1'!$6:$6</definedName>
    <definedName name="_xlnm.Print_Area" localSheetId="0">'программа 1'!$A$1:$K$509</definedName>
  </definedNames>
  <calcPr calcId="152511"/>
</workbook>
</file>

<file path=xl/calcChain.xml><?xml version="1.0" encoding="utf-8"?>
<calcChain xmlns="http://schemas.openxmlformats.org/spreadsheetml/2006/main">
  <c r="I248" i="1" l="1"/>
  <c r="G136" i="1"/>
  <c r="F136" i="1"/>
  <c r="F130" i="1" s="1"/>
  <c r="F135" i="1"/>
  <c r="F248" i="1"/>
  <c r="J248" i="1" s="1"/>
  <c r="I251" i="1"/>
  <c r="J253" i="1"/>
  <c r="F251" i="1"/>
  <c r="F220" i="1"/>
  <c r="G220" i="1"/>
  <c r="H220" i="1"/>
  <c r="I220" i="1"/>
  <c r="F148" i="1" l="1"/>
  <c r="G148" i="1"/>
  <c r="H148" i="1"/>
  <c r="I148" i="1"/>
  <c r="E148" i="1"/>
  <c r="J152" i="1"/>
  <c r="J148" i="1" s="1"/>
  <c r="J146" i="1"/>
  <c r="I28" i="1"/>
  <c r="H28" i="1"/>
  <c r="G28" i="1"/>
  <c r="F28" i="1"/>
  <c r="E28" i="1"/>
  <c r="J38" i="1"/>
  <c r="F34" i="1"/>
  <c r="G34" i="1"/>
  <c r="H34" i="1"/>
  <c r="I34" i="1"/>
  <c r="E34" i="1"/>
  <c r="J34" i="1" l="1"/>
  <c r="F23" i="1"/>
  <c r="F296" i="1"/>
  <c r="F278" i="1"/>
  <c r="E135" i="1" l="1"/>
  <c r="F134" i="1" l="1"/>
  <c r="F128" i="1" s="1"/>
  <c r="F122" i="1" s="1"/>
  <c r="F153" i="1"/>
  <c r="G171" i="1"/>
  <c r="H171" i="1"/>
  <c r="I171" i="1"/>
  <c r="F171" i="1"/>
  <c r="E171" i="1"/>
  <c r="F471" i="1" l="1"/>
  <c r="F467" i="1" s="1"/>
  <c r="E471" i="1"/>
  <c r="E467" i="1" s="1"/>
  <c r="E472" i="1"/>
  <c r="J475" i="1"/>
  <c r="G296" i="1"/>
  <c r="H296" i="1"/>
  <c r="I296" i="1"/>
  <c r="E296" i="1"/>
  <c r="F308" i="1"/>
  <c r="G308" i="1"/>
  <c r="H308" i="1"/>
  <c r="I308" i="1"/>
  <c r="E308" i="1"/>
  <c r="J311" i="1"/>
  <c r="E347" i="1"/>
  <c r="F347" i="1"/>
  <c r="G347" i="1"/>
  <c r="H347" i="1"/>
  <c r="I347" i="1"/>
  <c r="J173" i="1"/>
  <c r="E469" i="1" l="1"/>
  <c r="J467" i="1"/>
  <c r="J471" i="1"/>
  <c r="J308" i="1"/>
  <c r="J162" i="1"/>
  <c r="J161" i="1"/>
  <c r="H159" i="1"/>
  <c r="I159" i="1"/>
  <c r="G159" i="1"/>
  <c r="F159" i="1"/>
  <c r="E159" i="1"/>
  <c r="H136" i="1"/>
  <c r="I136" i="1"/>
  <c r="E134" i="1"/>
  <c r="E128" i="1" s="1"/>
  <c r="E122" i="1" s="1"/>
  <c r="E10" i="1" s="1"/>
  <c r="J155" i="1"/>
  <c r="J147" i="1"/>
  <c r="E136" i="1"/>
  <c r="F143" i="1"/>
  <c r="G143" i="1"/>
  <c r="H143" i="1"/>
  <c r="I143" i="1"/>
  <c r="E143" i="1"/>
  <c r="J159" i="1" l="1"/>
  <c r="J143" i="1"/>
  <c r="F10" i="1" l="1"/>
  <c r="G134" i="1"/>
  <c r="G128" i="1" s="1"/>
  <c r="G122" i="1" s="1"/>
  <c r="G10" i="1" s="1"/>
  <c r="H134" i="1"/>
  <c r="H128" i="1" s="1"/>
  <c r="H122" i="1" s="1"/>
  <c r="H10" i="1" s="1"/>
  <c r="I134" i="1"/>
  <c r="I128" i="1" s="1"/>
  <c r="F138" i="1"/>
  <c r="G138" i="1"/>
  <c r="H138" i="1"/>
  <c r="I138" i="1"/>
  <c r="E138" i="1"/>
  <c r="J140" i="1"/>
  <c r="I122" i="1" l="1"/>
  <c r="I10" i="1" s="1"/>
  <c r="J10" i="1" s="1"/>
  <c r="J122" i="1"/>
  <c r="J134" i="1"/>
  <c r="J128" i="1"/>
  <c r="J47" i="1"/>
  <c r="J46" i="1"/>
  <c r="F44" i="1"/>
  <c r="G44" i="1"/>
  <c r="H44" i="1"/>
  <c r="I44" i="1"/>
  <c r="E44" i="1"/>
  <c r="F27" i="1"/>
  <c r="G27" i="1"/>
  <c r="H27" i="1"/>
  <c r="I27" i="1"/>
  <c r="E27" i="1"/>
  <c r="J44" i="1" l="1"/>
  <c r="F330" i="1" l="1"/>
  <c r="G330" i="1"/>
  <c r="H330" i="1"/>
  <c r="I330" i="1"/>
  <c r="E330" i="1"/>
  <c r="F329" i="1"/>
  <c r="G329" i="1"/>
  <c r="H329" i="1"/>
  <c r="I329" i="1"/>
  <c r="E329" i="1"/>
  <c r="F484" i="1"/>
  <c r="G484" i="1"/>
  <c r="H484" i="1"/>
  <c r="I484" i="1"/>
  <c r="E484" i="1"/>
  <c r="J346" i="1"/>
  <c r="F346" i="1"/>
  <c r="G346" i="1"/>
  <c r="H346" i="1"/>
  <c r="I346" i="1"/>
  <c r="E346" i="1"/>
  <c r="F348" i="1"/>
  <c r="F344" i="1" s="1"/>
  <c r="G348" i="1"/>
  <c r="G344" i="1" s="1"/>
  <c r="H348" i="1"/>
  <c r="H344" i="1" s="1"/>
  <c r="I348" i="1"/>
  <c r="I344" i="1" s="1"/>
  <c r="E348" i="1"/>
  <c r="E344" i="1" s="1"/>
  <c r="J351" i="1"/>
  <c r="J347" i="1" s="1"/>
  <c r="F295" i="1"/>
  <c r="G295" i="1"/>
  <c r="H295" i="1"/>
  <c r="I295" i="1"/>
  <c r="E295" i="1"/>
  <c r="F304" i="1"/>
  <c r="G304" i="1"/>
  <c r="H304" i="1"/>
  <c r="I304" i="1"/>
  <c r="E304" i="1"/>
  <c r="J306" i="1"/>
  <c r="J307" i="1"/>
  <c r="F489" i="1"/>
  <c r="F485" i="1" s="1"/>
  <c r="G489" i="1"/>
  <c r="G486" i="1" s="1"/>
  <c r="H489" i="1"/>
  <c r="H486" i="1" s="1"/>
  <c r="I489" i="1"/>
  <c r="I485" i="1" s="1"/>
  <c r="E489" i="1"/>
  <c r="E485" i="1" s="1"/>
  <c r="F490" i="1"/>
  <c r="G490" i="1"/>
  <c r="H490" i="1"/>
  <c r="I490" i="1"/>
  <c r="E490" i="1"/>
  <c r="J493" i="1"/>
  <c r="F472" i="1"/>
  <c r="G472" i="1"/>
  <c r="G468" i="1" s="1"/>
  <c r="G465" i="1" s="1"/>
  <c r="H472" i="1"/>
  <c r="H469" i="1" s="1"/>
  <c r="I472" i="1"/>
  <c r="I469" i="1" s="1"/>
  <c r="E468" i="1"/>
  <c r="E465" i="1" s="1"/>
  <c r="F473" i="1"/>
  <c r="G473" i="1"/>
  <c r="H473" i="1"/>
  <c r="I473" i="1"/>
  <c r="E473" i="1"/>
  <c r="J476" i="1"/>
  <c r="F438" i="1"/>
  <c r="F426" i="1" s="1"/>
  <c r="F423" i="1" s="1"/>
  <c r="G438" i="1"/>
  <c r="G426" i="1" s="1"/>
  <c r="H438" i="1"/>
  <c r="H426" i="1" s="1"/>
  <c r="H423" i="1" s="1"/>
  <c r="I438" i="1"/>
  <c r="I435" i="1" s="1"/>
  <c r="E438" i="1"/>
  <c r="F360" i="1"/>
  <c r="G360" i="1"/>
  <c r="G357" i="1" s="1"/>
  <c r="H360" i="1"/>
  <c r="H357" i="1" s="1"/>
  <c r="I360" i="1"/>
  <c r="I357" i="1" s="1"/>
  <c r="E360" i="1"/>
  <c r="F361" i="1"/>
  <c r="G361" i="1"/>
  <c r="H361" i="1"/>
  <c r="I361" i="1"/>
  <c r="E361" i="1"/>
  <c r="J364" i="1"/>
  <c r="F368" i="1"/>
  <c r="F365" i="1" s="1"/>
  <c r="G368" i="1"/>
  <c r="G365" i="1" s="1"/>
  <c r="H368" i="1"/>
  <c r="H365" i="1" s="1"/>
  <c r="I368" i="1"/>
  <c r="I365" i="1" s="1"/>
  <c r="F369" i="1"/>
  <c r="G369" i="1"/>
  <c r="H369" i="1"/>
  <c r="I369" i="1"/>
  <c r="E369" i="1"/>
  <c r="J372" i="1"/>
  <c r="E331" i="1"/>
  <c r="F331" i="1"/>
  <c r="G331" i="1"/>
  <c r="H331" i="1"/>
  <c r="I331" i="1"/>
  <c r="J333" i="1"/>
  <c r="J329" i="1" s="1"/>
  <c r="J334" i="1"/>
  <c r="J330" i="1" s="1"/>
  <c r="F218" i="1"/>
  <c r="G218" i="1"/>
  <c r="H218" i="1"/>
  <c r="I218" i="1"/>
  <c r="E220" i="1"/>
  <c r="F230" i="1"/>
  <c r="G230" i="1"/>
  <c r="H230" i="1"/>
  <c r="I230" i="1"/>
  <c r="E230" i="1"/>
  <c r="J232" i="1"/>
  <c r="F226" i="1"/>
  <c r="G226" i="1"/>
  <c r="H226" i="1"/>
  <c r="I226" i="1"/>
  <c r="E226" i="1"/>
  <c r="J228" i="1"/>
  <c r="F222" i="1"/>
  <c r="G222" i="1"/>
  <c r="H222" i="1"/>
  <c r="I222" i="1"/>
  <c r="E222" i="1"/>
  <c r="J224" i="1"/>
  <c r="F445" i="1"/>
  <c r="G445" i="1"/>
  <c r="H445" i="1"/>
  <c r="I445" i="1"/>
  <c r="E445" i="1"/>
  <c r="F451" i="1"/>
  <c r="G451" i="1"/>
  <c r="H451" i="1"/>
  <c r="I451" i="1"/>
  <c r="E451" i="1"/>
  <c r="F447" i="1"/>
  <c r="G447" i="1"/>
  <c r="H447" i="1"/>
  <c r="I447" i="1"/>
  <c r="E447" i="1"/>
  <c r="J442" i="1"/>
  <c r="F433" i="1"/>
  <c r="G433" i="1"/>
  <c r="H433" i="1"/>
  <c r="I433" i="1"/>
  <c r="E433" i="1"/>
  <c r="F439" i="1"/>
  <c r="G439" i="1"/>
  <c r="H439" i="1"/>
  <c r="I439" i="1"/>
  <c r="E439" i="1"/>
  <c r="H435" i="1"/>
  <c r="J437" i="1"/>
  <c r="E278" i="1"/>
  <c r="F277" i="1"/>
  <c r="G277" i="1"/>
  <c r="H277" i="1"/>
  <c r="I277" i="1"/>
  <c r="E277" i="1"/>
  <c r="F297" i="1"/>
  <c r="G297" i="1"/>
  <c r="H297" i="1"/>
  <c r="I297" i="1"/>
  <c r="J300" i="1"/>
  <c r="F338" i="1"/>
  <c r="G338" i="1"/>
  <c r="H338" i="1"/>
  <c r="I338" i="1"/>
  <c r="E338" i="1"/>
  <c r="I339" i="1"/>
  <c r="F339" i="1"/>
  <c r="G339" i="1"/>
  <c r="H339" i="1"/>
  <c r="E339" i="1"/>
  <c r="F340" i="1"/>
  <c r="G340" i="1"/>
  <c r="H340" i="1"/>
  <c r="I340" i="1"/>
  <c r="E340" i="1"/>
  <c r="J342" i="1"/>
  <c r="J343" i="1"/>
  <c r="F279" i="1"/>
  <c r="F274" i="1" s="1"/>
  <c r="G279" i="1"/>
  <c r="G274" i="1" s="1"/>
  <c r="H279" i="1"/>
  <c r="H274" i="1" s="1"/>
  <c r="I279" i="1"/>
  <c r="I274" i="1" s="1"/>
  <c r="G278" i="1"/>
  <c r="H278" i="1"/>
  <c r="H273" i="1" s="1"/>
  <c r="I278" i="1"/>
  <c r="E279" i="1"/>
  <c r="E274" i="1" s="1"/>
  <c r="F289" i="1"/>
  <c r="G289" i="1"/>
  <c r="H289" i="1"/>
  <c r="I289" i="1"/>
  <c r="E289" i="1"/>
  <c r="J291" i="1"/>
  <c r="J292" i="1"/>
  <c r="F468" i="1" l="1"/>
  <c r="F465" i="1" s="1"/>
  <c r="F469" i="1"/>
  <c r="E435" i="1"/>
  <c r="E426" i="1"/>
  <c r="E423" i="1" s="1"/>
  <c r="F273" i="1"/>
  <c r="F435" i="1"/>
  <c r="H485" i="1"/>
  <c r="G485" i="1"/>
  <c r="G482" i="1" s="1"/>
  <c r="E273" i="1"/>
  <c r="J490" i="1"/>
  <c r="I482" i="1"/>
  <c r="I273" i="1"/>
  <c r="G273" i="1"/>
  <c r="J299" i="1"/>
  <c r="E297" i="1"/>
  <c r="J297" i="1" s="1"/>
  <c r="J438" i="1"/>
  <c r="G435" i="1"/>
  <c r="E356" i="1"/>
  <c r="E353" i="1" s="1"/>
  <c r="F356" i="1"/>
  <c r="F353" i="1" s="1"/>
  <c r="H356" i="1"/>
  <c r="H353" i="1" s="1"/>
  <c r="J348" i="1"/>
  <c r="J344" i="1" s="1"/>
  <c r="J368" i="1"/>
  <c r="E357" i="1"/>
  <c r="I486" i="1"/>
  <c r="F357" i="1"/>
  <c r="I426" i="1"/>
  <c r="I423" i="1" s="1"/>
  <c r="J473" i="1"/>
  <c r="F486" i="1"/>
  <c r="G423" i="1"/>
  <c r="E482" i="1"/>
  <c r="F482" i="1"/>
  <c r="H468" i="1"/>
  <c r="H465" i="1" s="1"/>
  <c r="J484" i="1"/>
  <c r="E293" i="1"/>
  <c r="J369" i="1"/>
  <c r="I356" i="1"/>
  <c r="I353" i="1" s="1"/>
  <c r="J472" i="1"/>
  <c r="G469" i="1"/>
  <c r="I468" i="1"/>
  <c r="I465" i="1" s="1"/>
  <c r="E486" i="1"/>
  <c r="H482" i="1"/>
  <c r="J489" i="1"/>
  <c r="G356" i="1"/>
  <c r="G353" i="1" s="1"/>
  <c r="J304" i="1"/>
  <c r="J360" i="1"/>
  <c r="J361" i="1"/>
  <c r="E365" i="1"/>
  <c r="J365" i="1" s="1"/>
  <c r="J220" i="1"/>
  <c r="J331" i="1"/>
  <c r="J226" i="1"/>
  <c r="H443" i="1"/>
  <c r="J222" i="1"/>
  <c r="J230" i="1"/>
  <c r="E218" i="1"/>
  <c r="J218" i="1" s="1"/>
  <c r="E429" i="1"/>
  <c r="F429" i="1"/>
  <c r="H429" i="1"/>
  <c r="H427" i="1" s="1"/>
  <c r="I429" i="1"/>
  <c r="J451" i="1"/>
  <c r="G443" i="1"/>
  <c r="G429" i="1"/>
  <c r="E443" i="1"/>
  <c r="F443" i="1"/>
  <c r="I443" i="1"/>
  <c r="J447" i="1"/>
  <c r="G431" i="1"/>
  <c r="J433" i="1"/>
  <c r="H431" i="1"/>
  <c r="F336" i="1"/>
  <c r="F431" i="1"/>
  <c r="J439" i="1"/>
  <c r="E431" i="1"/>
  <c r="I431" i="1"/>
  <c r="J434" i="1"/>
  <c r="J289" i="1"/>
  <c r="E336" i="1"/>
  <c r="I336" i="1"/>
  <c r="G327" i="1"/>
  <c r="G336" i="1"/>
  <c r="G272" i="1"/>
  <c r="H336" i="1"/>
  <c r="H327" i="1"/>
  <c r="I327" i="1"/>
  <c r="F272" i="1"/>
  <c r="H272" i="1"/>
  <c r="H270" i="1" s="1"/>
  <c r="J340" i="1"/>
  <c r="E327" i="1"/>
  <c r="F327" i="1"/>
  <c r="I272" i="1"/>
  <c r="J339" i="1"/>
  <c r="E272" i="1"/>
  <c r="J274" i="1"/>
  <c r="J277" i="1"/>
  <c r="J279" i="1"/>
  <c r="J338" i="1"/>
  <c r="J278" i="1"/>
  <c r="F280" i="1"/>
  <c r="G280" i="1"/>
  <c r="H280" i="1"/>
  <c r="I280" i="1"/>
  <c r="E280" i="1"/>
  <c r="I270" i="1" l="1"/>
  <c r="J435" i="1"/>
  <c r="J486" i="1"/>
  <c r="J469" i="1"/>
  <c r="J423" i="1"/>
  <c r="J426" i="1"/>
  <c r="J357" i="1"/>
  <c r="J485" i="1"/>
  <c r="J356" i="1"/>
  <c r="J468" i="1"/>
  <c r="J353" i="1"/>
  <c r="J465" i="1"/>
  <c r="J482" i="1"/>
  <c r="G270" i="1"/>
  <c r="G427" i="1"/>
  <c r="F270" i="1"/>
  <c r="E270" i="1"/>
  <c r="E427" i="1"/>
  <c r="F427" i="1"/>
  <c r="I427" i="1"/>
  <c r="J430" i="1"/>
  <c r="J443" i="1"/>
  <c r="J431" i="1"/>
  <c r="J336" i="1"/>
  <c r="J327" i="1"/>
  <c r="J280" i="1"/>
  <c r="F137" i="1"/>
  <c r="F131" i="1" s="1"/>
  <c r="F125" i="1" s="1"/>
  <c r="G137" i="1"/>
  <c r="G131" i="1" s="1"/>
  <c r="G125" i="1" s="1"/>
  <c r="H137" i="1"/>
  <c r="H131" i="1" s="1"/>
  <c r="H125" i="1" s="1"/>
  <c r="I137" i="1"/>
  <c r="I131" i="1" s="1"/>
  <c r="I125" i="1" s="1"/>
  <c r="E137" i="1"/>
  <c r="E131" i="1" s="1"/>
  <c r="E153" i="1"/>
  <c r="J158" i="1"/>
  <c r="J270" i="1" l="1"/>
  <c r="J427" i="1"/>
  <c r="J131" i="1"/>
  <c r="E125" i="1"/>
  <c r="J125" i="1" s="1"/>
  <c r="J137" i="1"/>
  <c r="F39" i="1"/>
  <c r="G39" i="1"/>
  <c r="H39" i="1"/>
  <c r="I39" i="1"/>
  <c r="E39" i="1"/>
  <c r="F29" i="1"/>
  <c r="F24" i="1" s="1"/>
  <c r="F19" i="1" s="1"/>
  <c r="F13" i="1" s="1"/>
  <c r="G29" i="1"/>
  <c r="G24" i="1" s="1"/>
  <c r="G19" i="1" s="1"/>
  <c r="G13" i="1" s="1"/>
  <c r="H29" i="1"/>
  <c r="H24" i="1" s="1"/>
  <c r="H19" i="1" s="1"/>
  <c r="H13" i="1" s="1"/>
  <c r="I29" i="1"/>
  <c r="I24" i="1" s="1"/>
  <c r="I19" i="1" s="1"/>
  <c r="I13" i="1" s="1"/>
  <c r="E29" i="1"/>
  <c r="E24" i="1" s="1"/>
  <c r="E19" i="1" s="1"/>
  <c r="J43" i="1"/>
  <c r="E13" i="1" l="1"/>
  <c r="J13" i="1" s="1"/>
  <c r="J19" i="1"/>
  <c r="J24" i="1"/>
  <c r="J29" i="1"/>
  <c r="J283" i="1"/>
  <c r="F259" i="1"/>
  <c r="G259" i="1"/>
  <c r="H259" i="1"/>
  <c r="I259" i="1"/>
  <c r="E259" i="1"/>
  <c r="F260" i="1"/>
  <c r="G260" i="1"/>
  <c r="H260" i="1"/>
  <c r="I260" i="1"/>
  <c r="E260" i="1"/>
  <c r="F249" i="1"/>
  <c r="G249" i="1"/>
  <c r="H249" i="1"/>
  <c r="I249" i="1"/>
  <c r="E249" i="1"/>
  <c r="F250" i="1"/>
  <c r="G250" i="1"/>
  <c r="G246" i="1" s="1"/>
  <c r="H250" i="1"/>
  <c r="I250" i="1"/>
  <c r="E250" i="1"/>
  <c r="E246" i="1" s="1"/>
  <c r="J254" i="1"/>
  <c r="F238" i="1"/>
  <c r="G238" i="1"/>
  <c r="H238" i="1"/>
  <c r="I238" i="1"/>
  <c r="E238" i="1"/>
  <c r="F206" i="1"/>
  <c r="G206" i="1"/>
  <c r="H206" i="1"/>
  <c r="I206" i="1"/>
  <c r="E206" i="1"/>
  <c r="J208" i="1"/>
  <c r="J209" i="1"/>
  <c r="F213" i="1"/>
  <c r="F124" i="1" s="1"/>
  <c r="G213" i="1"/>
  <c r="H213" i="1"/>
  <c r="I213" i="1"/>
  <c r="E213" i="1"/>
  <c r="J217" i="1"/>
  <c r="J196" i="1"/>
  <c r="J197" i="1"/>
  <c r="H246" i="1" l="1"/>
  <c r="F246" i="1"/>
  <c r="I246" i="1"/>
  <c r="J259" i="1"/>
  <c r="J249" i="1"/>
  <c r="J260" i="1"/>
  <c r="J206" i="1"/>
  <c r="J213" i="1"/>
  <c r="J186" i="1"/>
  <c r="G135" i="1"/>
  <c r="H135" i="1"/>
  <c r="I135" i="1"/>
  <c r="E129" i="1"/>
  <c r="J174" i="1"/>
  <c r="J175" i="1"/>
  <c r="E97" i="1"/>
  <c r="E98" i="1"/>
  <c r="J101" i="1"/>
  <c r="F113" i="1"/>
  <c r="G113" i="1"/>
  <c r="H113" i="1"/>
  <c r="I113" i="1"/>
  <c r="E113" i="1"/>
  <c r="H114" i="1"/>
  <c r="I114" i="1"/>
  <c r="E114" i="1"/>
  <c r="J102" i="1"/>
  <c r="F85" i="1"/>
  <c r="F81" i="1" s="1"/>
  <c r="G85" i="1"/>
  <c r="G81" i="1" s="1"/>
  <c r="H85" i="1"/>
  <c r="H81" i="1" s="1"/>
  <c r="I85" i="1"/>
  <c r="I81" i="1" s="1"/>
  <c r="E85" i="1"/>
  <c r="E81" i="1" s="1"/>
  <c r="F84" i="1"/>
  <c r="F80" i="1" s="1"/>
  <c r="G84" i="1"/>
  <c r="G80" i="1" s="1"/>
  <c r="H84" i="1"/>
  <c r="H80" i="1" s="1"/>
  <c r="I84" i="1"/>
  <c r="I80" i="1" s="1"/>
  <c r="E84" i="1"/>
  <c r="E80" i="1" s="1"/>
  <c r="I90" i="1"/>
  <c r="H90" i="1"/>
  <c r="G90" i="1"/>
  <c r="F90" i="1"/>
  <c r="E90" i="1"/>
  <c r="J92" i="1"/>
  <c r="J93" i="1"/>
  <c r="F86" i="1"/>
  <c r="G86" i="1"/>
  <c r="H86" i="1"/>
  <c r="I86" i="1"/>
  <c r="E86" i="1"/>
  <c r="J88" i="1"/>
  <c r="J89" i="1"/>
  <c r="F74" i="1"/>
  <c r="G74" i="1"/>
  <c r="H74" i="1"/>
  <c r="I74" i="1"/>
  <c r="E74" i="1"/>
  <c r="J76" i="1"/>
  <c r="J77" i="1"/>
  <c r="F68" i="1"/>
  <c r="G68" i="1"/>
  <c r="H68" i="1"/>
  <c r="I68" i="1"/>
  <c r="E68" i="1"/>
  <c r="J70" i="1"/>
  <c r="F60" i="1"/>
  <c r="G60" i="1"/>
  <c r="H60" i="1"/>
  <c r="I60" i="1"/>
  <c r="E60" i="1"/>
  <c r="J62" i="1"/>
  <c r="J63" i="1"/>
  <c r="F52" i="1"/>
  <c r="G52" i="1"/>
  <c r="H52" i="1"/>
  <c r="I52" i="1"/>
  <c r="E52" i="1"/>
  <c r="E23" i="1"/>
  <c r="F48" i="1"/>
  <c r="G48" i="1"/>
  <c r="H48" i="1"/>
  <c r="I48" i="1"/>
  <c r="E48" i="1"/>
  <c r="J50" i="1"/>
  <c r="J55" i="1"/>
  <c r="J42" i="1"/>
  <c r="J41" i="1"/>
  <c r="F30" i="1"/>
  <c r="G30" i="1"/>
  <c r="H30" i="1"/>
  <c r="I30" i="1"/>
  <c r="E30" i="1"/>
  <c r="J33" i="1"/>
  <c r="J32" i="1"/>
  <c r="J246" i="1" l="1"/>
  <c r="E132" i="1"/>
  <c r="E130" i="1"/>
  <c r="E126" i="1" s="1"/>
  <c r="I132" i="1"/>
  <c r="H132" i="1"/>
  <c r="G132" i="1"/>
  <c r="F132" i="1"/>
  <c r="E18" i="1"/>
  <c r="F25" i="1"/>
  <c r="I25" i="1"/>
  <c r="J84" i="1"/>
  <c r="E22" i="1"/>
  <c r="E20" i="1" s="1"/>
  <c r="E25" i="1"/>
  <c r="E123" i="1"/>
  <c r="G25" i="1"/>
  <c r="H25" i="1"/>
  <c r="J171" i="1"/>
  <c r="J74" i="1"/>
  <c r="J90" i="1"/>
  <c r="J136" i="1"/>
  <c r="J135" i="1"/>
  <c r="J52" i="1"/>
  <c r="J60" i="1"/>
  <c r="J68" i="1"/>
  <c r="J86" i="1"/>
  <c r="J81" i="1"/>
  <c r="J30" i="1"/>
  <c r="J48" i="1"/>
  <c r="J39" i="1"/>
  <c r="J27" i="1"/>
  <c r="J80" i="1"/>
  <c r="E124" i="1" l="1"/>
  <c r="E12" i="1" s="1"/>
  <c r="J132" i="1"/>
  <c r="E17" i="1"/>
  <c r="E11" i="1" s="1"/>
  <c r="E8" i="1" l="1"/>
  <c r="E15" i="1"/>
  <c r="E120" i="1"/>
  <c r="G183" i="1"/>
  <c r="G130" i="1" s="1"/>
  <c r="G124" i="1" s="1"/>
  <c r="F118" i="1"/>
  <c r="I110" i="1"/>
  <c r="F98" i="1"/>
  <c r="G73" i="1"/>
  <c r="G23" i="1" s="1"/>
  <c r="G98" i="1" l="1"/>
  <c r="H98" i="1" s="1"/>
  <c r="I98" i="1" s="1"/>
  <c r="H183" i="1"/>
  <c r="H130" i="1" s="1"/>
  <c r="H124" i="1" s="1"/>
  <c r="G118" i="1"/>
  <c r="G114" i="1" s="1"/>
  <c r="F114" i="1"/>
  <c r="F18" i="1" s="1"/>
  <c r="I67" i="1"/>
  <c r="J264" i="1"/>
  <c r="G18" i="1" l="1"/>
  <c r="G12" i="1" s="1"/>
  <c r="I183" i="1"/>
  <c r="I130" i="1" s="1"/>
  <c r="I124" i="1" s="1"/>
  <c r="J114" i="1"/>
  <c r="J67" i="1"/>
  <c r="F275" i="1"/>
  <c r="G275" i="1"/>
  <c r="H275" i="1"/>
  <c r="I275" i="1"/>
  <c r="E275" i="1"/>
  <c r="F97" i="1"/>
  <c r="G97" i="1"/>
  <c r="H97" i="1"/>
  <c r="I97" i="1"/>
  <c r="J275" i="1" l="1"/>
  <c r="J97" i="1"/>
  <c r="I194" i="1"/>
  <c r="F216" i="1"/>
  <c r="F212" i="1" s="1"/>
  <c r="G216" i="1"/>
  <c r="G212" i="1" s="1"/>
  <c r="H216" i="1"/>
  <c r="H212" i="1" s="1"/>
  <c r="I216" i="1"/>
  <c r="I212" i="1" s="1"/>
  <c r="F239" i="1"/>
  <c r="G239" i="1"/>
  <c r="H239" i="1"/>
  <c r="I239" i="1"/>
  <c r="E239" i="1"/>
  <c r="F242" i="1"/>
  <c r="G242" i="1"/>
  <c r="H242" i="1"/>
  <c r="I242" i="1"/>
  <c r="E242" i="1"/>
  <c r="G251" i="1"/>
  <c r="H251" i="1"/>
  <c r="E251" i="1"/>
  <c r="F257" i="1"/>
  <c r="G257" i="1"/>
  <c r="H257" i="1"/>
  <c r="I257" i="1"/>
  <c r="E257" i="1"/>
  <c r="F178" i="1"/>
  <c r="F129" i="1" s="1"/>
  <c r="F123" i="1" s="1"/>
  <c r="G178" i="1"/>
  <c r="G129" i="1" s="1"/>
  <c r="G126" i="1" s="1"/>
  <c r="H178" i="1"/>
  <c r="I178" i="1"/>
  <c r="I129" i="1" s="1"/>
  <c r="J317" i="1"/>
  <c r="J315" i="1" s="1"/>
  <c r="J314" i="1"/>
  <c r="J312" i="1" s="1"/>
  <c r="J303" i="1"/>
  <c r="E312" i="1"/>
  <c r="E301" i="1"/>
  <c r="I315" i="1"/>
  <c r="H315" i="1"/>
  <c r="G315" i="1"/>
  <c r="F315" i="1"/>
  <c r="E315" i="1"/>
  <c r="I312" i="1"/>
  <c r="H312" i="1"/>
  <c r="G312" i="1"/>
  <c r="F312" i="1"/>
  <c r="H301" i="1"/>
  <c r="J170" i="1"/>
  <c r="J166" i="1"/>
  <c r="J165" i="1"/>
  <c r="I163" i="1"/>
  <c r="H163" i="1"/>
  <c r="G163" i="1"/>
  <c r="F163" i="1"/>
  <c r="E163" i="1"/>
  <c r="J157" i="1"/>
  <c r="J156" i="1"/>
  <c r="I153" i="1"/>
  <c r="H153" i="1"/>
  <c r="G153" i="1"/>
  <c r="J141" i="1"/>
  <c r="J142" i="1"/>
  <c r="J169" i="1"/>
  <c r="I167" i="1"/>
  <c r="H167" i="1"/>
  <c r="G167" i="1"/>
  <c r="F167" i="1"/>
  <c r="E103" i="1"/>
  <c r="F103" i="1"/>
  <c r="G103" i="1"/>
  <c r="H103" i="1"/>
  <c r="I103" i="1"/>
  <c r="J105" i="1"/>
  <c r="J106" i="1"/>
  <c r="J251" i="1" l="1"/>
  <c r="I126" i="1"/>
  <c r="I123" i="1"/>
  <c r="H129" i="1"/>
  <c r="H126" i="1" s="1"/>
  <c r="F126" i="1"/>
  <c r="G123" i="1"/>
  <c r="G194" i="1"/>
  <c r="J212" i="1"/>
  <c r="J263" i="1"/>
  <c r="F194" i="1"/>
  <c r="E194" i="1"/>
  <c r="H194" i="1"/>
  <c r="E176" i="1"/>
  <c r="I301" i="1"/>
  <c r="G301" i="1"/>
  <c r="J153" i="1"/>
  <c r="F301" i="1"/>
  <c r="E167" i="1"/>
  <c r="J163" i="1"/>
  <c r="J167" i="1"/>
  <c r="J138" i="1"/>
  <c r="J103" i="1"/>
  <c r="I120" i="1" l="1"/>
  <c r="O120" i="1"/>
  <c r="G120" i="1"/>
  <c r="N120" i="1"/>
  <c r="M166" i="1" s="1"/>
  <c r="H123" i="1"/>
  <c r="H120" i="1" s="1"/>
  <c r="F120" i="1"/>
  <c r="E210" i="1"/>
  <c r="J301" i="1"/>
  <c r="F265" i="1"/>
  <c r="G265" i="1"/>
  <c r="H265" i="1"/>
  <c r="I265" i="1"/>
  <c r="J120" i="1" l="1"/>
  <c r="J126" i="1"/>
  <c r="M157" i="1"/>
  <c r="J58" i="1"/>
  <c r="J193" i="1"/>
  <c r="F202" i="1"/>
  <c r="J441" i="1" l="1"/>
  <c r="J446" i="1"/>
  <c r="J445" i="1"/>
  <c r="J450" i="1"/>
  <c r="J449" i="1"/>
  <c r="J454" i="1"/>
  <c r="J453" i="1"/>
  <c r="J73" i="1"/>
  <c r="F293" i="1" l="1"/>
  <c r="G293" i="1"/>
  <c r="H293" i="1"/>
  <c r="I293" i="1"/>
  <c r="F285" i="1"/>
  <c r="G285" i="1"/>
  <c r="H285" i="1"/>
  <c r="I285" i="1"/>
  <c r="E285" i="1"/>
  <c r="E265" i="1"/>
  <c r="E235" i="1"/>
  <c r="G202" i="1"/>
  <c r="H202" i="1"/>
  <c r="I202" i="1"/>
  <c r="E202" i="1"/>
  <c r="J205" i="1"/>
  <c r="J204" i="1"/>
  <c r="J201" i="1"/>
  <c r="J200" i="1"/>
  <c r="F198" i="1"/>
  <c r="G198" i="1"/>
  <c r="H198" i="1"/>
  <c r="I198" i="1"/>
  <c r="E198" i="1"/>
  <c r="F191" i="1"/>
  <c r="G191" i="1"/>
  <c r="H191" i="1"/>
  <c r="I191" i="1"/>
  <c r="J191" i="1"/>
  <c r="E191" i="1"/>
  <c r="F187" i="1"/>
  <c r="G187" i="1"/>
  <c r="H187" i="1"/>
  <c r="I187" i="1"/>
  <c r="E187" i="1"/>
  <c r="F184" i="1"/>
  <c r="G184" i="1"/>
  <c r="H184" i="1"/>
  <c r="I184" i="1"/>
  <c r="J184" i="1"/>
  <c r="E184" i="1"/>
  <c r="F180" i="1"/>
  <c r="G180" i="1"/>
  <c r="H180" i="1"/>
  <c r="I180" i="1"/>
  <c r="E180" i="1"/>
  <c r="F176" i="1"/>
  <c r="G176" i="1"/>
  <c r="H176" i="1"/>
  <c r="I176" i="1"/>
  <c r="J296" i="1"/>
  <c r="J273" i="1" s="1"/>
  <c r="J295" i="1"/>
  <c r="J288" i="1"/>
  <c r="J287" i="1"/>
  <c r="J284" i="1"/>
  <c r="J282" i="1"/>
  <c r="J198" i="1" l="1"/>
  <c r="J202" i="1"/>
  <c r="J429" i="1"/>
  <c r="J293" i="1"/>
  <c r="J285" i="1"/>
  <c r="E261" i="1"/>
  <c r="E214" i="1"/>
  <c r="J272" i="1"/>
  <c r="J268" i="1"/>
  <c r="J267" i="1"/>
  <c r="H261" i="1"/>
  <c r="J257" i="1"/>
  <c r="J255" i="1"/>
  <c r="J250" i="1"/>
  <c r="J244" i="1"/>
  <c r="J242" i="1" s="1"/>
  <c r="J241" i="1"/>
  <c r="J239" i="1" s="1"/>
  <c r="J238" i="1"/>
  <c r="J237" i="1"/>
  <c r="J216" i="1" s="1"/>
  <c r="G235" i="1"/>
  <c r="H235" i="1"/>
  <c r="I235" i="1"/>
  <c r="F235" i="1"/>
  <c r="G214" i="1"/>
  <c r="J190" i="1"/>
  <c r="J189" i="1"/>
  <c r="J183" i="1"/>
  <c r="J182" i="1"/>
  <c r="J179" i="1"/>
  <c r="J178" i="1"/>
  <c r="F115" i="1"/>
  <c r="G115" i="1"/>
  <c r="H115" i="1"/>
  <c r="I115" i="1"/>
  <c r="E115" i="1"/>
  <c r="F111" i="1"/>
  <c r="G111" i="1"/>
  <c r="H111" i="1"/>
  <c r="I111" i="1"/>
  <c r="E111" i="1"/>
  <c r="J118" i="1"/>
  <c r="J117" i="1"/>
  <c r="J113" i="1"/>
  <c r="J110" i="1"/>
  <c r="J109" i="1"/>
  <c r="F107" i="1"/>
  <c r="G107" i="1"/>
  <c r="H107" i="1"/>
  <c r="I107" i="1"/>
  <c r="E107" i="1"/>
  <c r="J98" i="1"/>
  <c r="F95" i="1"/>
  <c r="G95" i="1"/>
  <c r="H95" i="1"/>
  <c r="I95" i="1"/>
  <c r="E95" i="1"/>
  <c r="J85" i="1"/>
  <c r="F82" i="1"/>
  <c r="G82" i="1"/>
  <c r="H82" i="1"/>
  <c r="I82" i="1"/>
  <c r="E82" i="1"/>
  <c r="G78" i="1"/>
  <c r="I78" i="1"/>
  <c r="H78" i="1"/>
  <c r="J71" i="1"/>
  <c r="F71" i="1"/>
  <c r="G71" i="1"/>
  <c r="H71" i="1"/>
  <c r="I71" i="1"/>
  <c r="E71" i="1"/>
  <c r="J66" i="1"/>
  <c r="F64" i="1"/>
  <c r="G64" i="1"/>
  <c r="H64" i="1"/>
  <c r="I64" i="1"/>
  <c r="E64" i="1"/>
  <c r="J59" i="1"/>
  <c r="F56" i="1"/>
  <c r="G56" i="1"/>
  <c r="H56" i="1"/>
  <c r="I56" i="1"/>
  <c r="E56" i="1"/>
  <c r="J28" i="1"/>
  <c r="F12" i="1"/>
  <c r="H23" i="1"/>
  <c r="H18" i="1" s="1"/>
  <c r="H12" i="1" s="1"/>
  <c r="I23" i="1"/>
  <c r="I18" i="1" s="1"/>
  <c r="I12" i="1" s="1"/>
  <c r="F22" i="1"/>
  <c r="G22" i="1"/>
  <c r="H22" i="1"/>
  <c r="I22" i="1"/>
  <c r="J129" i="1" l="1"/>
  <c r="J130" i="1"/>
  <c r="J12" i="1"/>
  <c r="I17" i="1"/>
  <c r="I11" i="1" s="1"/>
  <c r="I8" i="1" s="1"/>
  <c r="I20" i="1"/>
  <c r="G17" i="1"/>
  <c r="G15" i="1" s="1"/>
  <c r="G20" i="1"/>
  <c r="H17" i="1"/>
  <c r="H11" i="1" s="1"/>
  <c r="H8" i="1" s="1"/>
  <c r="H20" i="1"/>
  <c r="F17" i="1"/>
  <c r="F20" i="1"/>
  <c r="J18" i="1"/>
  <c r="J82" i="1"/>
  <c r="G261" i="1"/>
  <c r="J194" i="1"/>
  <c r="I261" i="1"/>
  <c r="I214" i="1"/>
  <c r="H214" i="1"/>
  <c r="H210" i="1"/>
  <c r="J95" i="1"/>
  <c r="J107" i="1"/>
  <c r="I99" i="1"/>
  <c r="H99" i="1"/>
  <c r="G99" i="1"/>
  <c r="F99" i="1"/>
  <c r="J176" i="1"/>
  <c r="J56" i="1"/>
  <c r="J265" i="1"/>
  <c r="J115" i="1"/>
  <c r="J111" i="1"/>
  <c r="J64" i="1"/>
  <c r="F261" i="1"/>
  <c r="J235" i="1"/>
  <c r="J22" i="1"/>
  <c r="J25" i="1"/>
  <c r="J180" i="1"/>
  <c r="J187" i="1"/>
  <c r="J23" i="1"/>
  <c r="E78" i="1"/>
  <c r="F78" i="1"/>
  <c r="F214" i="1"/>
  <c r="J124" i="1"/>
  <c r="J123" i="1"/>
  <c r="E99" i="1"/>
  <c r="F11" i="1" l="1"/>
  <c r="F8" i="1" s="1"/>
  <c r="F15" i="1"/>
  <c r="G11" i="1"/>
  <c r="G8" i="1" s="1"/>
  <c r="J17" i="1"/>
  <c r="J15" i="1" s="1"/>
  <c r="J20" i="1"/>
  <c r="G210" i="1"/>
  <c r="F210" i="1"/>
  <c r="I210" i="1"/>
  <c r="J210" i="1"/>
  <c r="J261" i="1"/>
  <c r="J78" i="1"/>
  <c r="J99" i="1"/>
  <c r="I15" i="1"/>
  <c r="H15" i="1"/>
  <c r="J214" i="1"/>
  <c r="J11" i="1" l="1"/>
  <c r="J8" i="1" s="1"/>
</calcChain>
</file>

<file path=xl/sharedStrings.xml><?xml version="1.0" encoding="utf-8"?>
<sst xmlns="http://schemas.openxmlformats.org/spreadsheetml/2006/main" count="851" uniqueCount="161">
  <si>
    <t>ПЕРЕЧЕНЬ</t>
  </si>
  <si>
    <t>№ п/п</t>
  </si>
  <si>
    <t>Цель, задача, мероприятие</t>
  </si>
  <si>
    <t>Срок реали-зации</t>
  </si>
  <si>
    <t>2020 год</t>
  </si>
  <si>
    <t>всего</t>
  </si>
  <si>
    <t xml:space="preserve">краевой бюджет </t>
  </si>
  <si>
    <t>в том числе</t>
  </si>
  <si>
    <t>краевой бюджет</t>
  </si>
  <si>
    <t>Источники финансирования</t>
  </si>
  <si>
    <t>Комитет по образованию</t>
  </si>
  <si>
    <t>Комитет по образованию, ДОО</t>
  </si>
  <si>
    <t>Комитет по образованию, ОО</t>
  </si>
  <si>
    <t>Участники  программы</t>
  </si>
  <si>
    <t>2015- 2020 годы</t>
  </si>
  <si>
    <t>Комитет по образованию, руководители ДОО</t>
  </si>
  <si>
    <t>районный бюджет</t>
  </si>
  <si>
    <t>Сумма расходов (тыс.руб.)</t>
  </si>
  <si>
    <t>внебюд источники</t>
  </si>
  <si>
    <t>мероприятий муниципальной целевой программы «Развитие образования в Панкрушихинском районе» на 2020-2024 годы</t>
  </si>
  <si>
    <t>2021 год</t>
  </si>
  <si>
    <t>2022 год</t>
  </si>
  <si>
    <t>2023 год</t>
  </si>
  <si>
    <t>2024 год</t>
  </si>
  <si>
    <t xml:space="preserve"> всего</t>
  </si>
  <si>
    <t>Муниципальная целевая программа "Развитие образования в Панкрушихинском районе"</t>
  </si>
  <si>
    <t>Всего по программе</t>
  </si>
  <si>
    <t>2020- 2024 годы</t>
  </si>
  <si>
    <t>Задача 1.1.1.  Повышение доступности и качества услуг, предоставлянмых населению района в сфере дошкольного образования</t>
  </si>
  <si>
    <t xml:space="preserve">Мероприятие 1.1.1.1. Обеспечение государственных гарантий реализации прав граждан на получение общедоступного и бесплатного дошкольного образования в дошкольных образовательных организациях                                                                                     </t>
  </si>
  <si>
    <t>2020-2024 годы</t>
  </si>
  <si>
    <t>местный бюджет</t>
  </si>
  <si>
    <t>Мероприятие 1.1.1.3.Софинансирование части расходов местных бюджетов по оплате труда работников муниципальных учреждений</t>
  </si>
  <si>
    <t>Мероприятие 1.1.1.5. Проведение муниципальных конкурсов, направленных на выявление детской одаренности</t>
  </si>
  <si>
    <t>Мероприятие 1.1.1.6. Проведение муниципальных конкурсов среди педагогических работников дошкольных образовательных организаций и среди дошкольных образовательных организаций, обеспечение участия победителя муниципального этапа в Региональном конкурсе "Воспитатель года Алтая"</t>
  </si>
  <si>
    <t>Мероприятие 1.1.1.7. Создание на базе дошкольных образовательных организаций структурных подразделений, реализующих программы ранней коррекционно-развивающей помощи детям-инвалидам и детям с ограниченными возможностями здоровья, а также риском их возникновения</t>
  </si>
  <si>
    <t>фонд оплаты труда муниципальных учреждений и взносы по обязательному страхованию</t>
  </si>
  <si>
    <t>закупка товаров, работ и услуг для обеспечения государственных (муниципальных) нужд</t>
  </si>
  <si>
    <t>пособие, компенсация, меры социальной поддержки по публичным нормативным обязательствам (дети инвалиды на дому)</t>
  </si>
  <si>
    <t xml:space="preserve">уплата прочих налогов, сборов и иных платежей.   Исполнение судебных актов РФ и мировых соглащений                                    </t>
  </si>
  <si>
    <t>строительство зданий ( пристройки к зданию)</t>
  </si>
  <si>
    <t>разработка проектно-сметной документации</t>
  </si>
  <si>
    <t>Реализация мероприятий в рамках регионального проекта "Поддержка семей, имеющих детей"</t>
  </si>
  <si>
    <t>Задача 1.1.3. Создание условий для раннего развития детей в возрасте до 3 лет, реализация программы психолого-педагогической, методической и консультативной помощи родителям детей, в том числе получающих дошкольное образование в семье</t>
  </si>
  <si>
    <t>Мероприятие 1.1.3.1. Предоставление родителям (законным представителям) детей услуг психолого-педагогической, методической и косультативной помощи, а также оказание поддержки гражданам, желающим принять на воспитание в свои семьи детей, оставшихся без попечения родителей</t>
  </si>
  <si>
    <t>Мероприятие 1.1.3.2. Внедрение в Панкрушихинском районе методических рекомендаций по обеспечению информационно-просветительской поддержки родителей, включающих создание, в том числе в дошкольных образовательных и общеобразовательных организациях, консультационных центров, обеспечивающи получение родителями детей дошкольного возраста методической, психолого-педагогической, в том числе диагностической и консультативной, помощи на безвозмездной основе</t>
  </si>
  <si>
    <t xml:space="preserve">Мероприятие 1.1.3.3.   Обеспечение функционирования регионального интерактивного веб-портала информационно-просветительской поддержки родителей                                                                                       </t>
  </si>
  <si>
    <t xml:space="preserve">Задача 1.1.4. 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осуществляющие образовательную деятельность                      </t>
  </si>
  <si>
    <t xml:space="preserve">Мероприятие 1.1.4.1.  Социальное обеспечение и иные выплаты населению                                                                        </t>
  </si>
  <si>
    <t>Задача 2.1.1. Развитие образовательной среды в системе общего образования, направленной на достижение современного качества учебных результатов, обеспечение готовности выпускников общеобразовательных организаций к дальнейшему обучению, деятельности в высокотехнологичной экономике и социализации</t>
  </si>
  <si>
    <t xml:space="preserve">фонд оплаты труда муниципальных учреждений и взносы по обязательному социальному страхованию  </t>
  </si>
  <si>
    <t>закупки товаров, работ и услуг для муниципальных нужд</t>
  </si>
  <si>
    <t>местный  бюджет</t>
  </si>
  <si>
    <t>Мероприятие 2.1.1.2. Организация питания отдельных категорий обучающихся муниципальных общеобразовательных организациях</t>
  </si>
  <si>
    <t>Мероприятие 2.1.1.3. Организация дистационного образования детей-инвалидов</t>
  </si>
  <si>
    <t xml:space="preserve">Мероприятие 2.1.1.4.  Оснащение образовательных организаций современным оборудованием, мебелью, компьютерной техникой и программным обеспечением, учебно-наглядными пособиями, мягким инвентарем, материалами, необходимыми для организации учебно-воспитательного процесса. </t>
  </si>
  <si>
    <t>Мероприятие 2.1.1.5. Приобретение учебного, учебно-лабораторного, компьютерного оборудования, учебников, учебных и учебно-наглядных пособий, спортивного оборудования и инвентаря для реализации федерального государственного образовательного стандарта общего образования</t>
  </si>
  <si>
    <t>Задача 2.1.2 Вовлечение учащихся общеобразовательных организаций в решение вопросов повышения качества учебно-воспитательного процесса, реализация новых идей по обустройству школьной инфраструктуры, повышение финансовой и бюджетной грамотности, а также гражданской активности учащихся</t>
  </si>
  <si>
    <t>Мероприятие 2.1.2.1. Предоставление грантов на поддержку молодежных инициатив</t>
  </si>
  <si>
    <t>Реализация мероприятий в рамках регионального проекта "Современная школа"</t>
  </si>
  <si>
    <t>Реализация мероприятий в рамках регионального проекта «Успех каждого ребенка»</t>
  </si>
  <si>
    <t>Реализация мероприятий в рамках регионального проекта «Цифровая образовательная среда»</t>
  </si>
  <si>
    <t>Цель 3.1. Создание равных возможностей для позитивной социализации и успешности каждого ребенка с учетом из-менения культурной, социальной и технологической среды</t>
  </si>
  <si>
    <t>Задача 3.1.1. Развитие образовательной сети, организаци-онно-экономических механизмов и инфраструктуры, обеспечивающих равный доступ населения к услугам до-полнительного образования детей, для формирования у обучающихся социальных компетенций, гражданских установок, культуры здорового образа жизни</t>
  </si>
  <si>
    <t xml:space="preserve">Мероприятие 3.1.1.1. Организация предоставления допол-нительного образования детей в муниципальных образовательных организациях дополнительного образования </t>
  </si>
  <si>
    <t>Комитет по образованию, ДОУ</t>
  </si>
  <si>
    <t>Мероприятие 3.1.1.2. Выявление и поддержка одаренных детей и молодежи по направлениям дополнительного об-разования детей</t>
  </si>
  <si>
    <t>Мероприятие 3.1.2.1. Обеспечение деятельности муниципальных организаций отдыха и оздоровления детей</t>
  </si>
  <si>
    <t>внебюджетные средства</t>
  </si>
  <si>
    <t>Мероприятие 3.1.1.3. Софинансирование части расходов местных бюджетов по оплате труда работников муниципальных учреждений</t>
  </si>
  <si>
    <t>Мероприятие 3.1.2.2. Обеспечение организованными фор-мами отдыха и оздоровления детей</t>
  </si>
  <si>
    <t>Задача 3.1.3. Патриотическое воспитание обучающихся</t>
  </si>
  <si>
    <t xml:space="preserve">Мероприятие 3.1.3.1. Проведение муниципального фестиваля -конкурса патриотической песни             </t>
  </si>
  <si>
    <t>Мероприятие 3.1.3.2. Организация муниципального этапа Всероссийского юниорского лесного конкурса «Подрост»</t>
  </si>
  <si>
    <t>Мероприятие 3.1.3.3. Организация и проведение сорев-нований «Школа безопасности», «Юный спасатель»</t>
  </si>
  <si>
    <t>Задача 3.1.4. Формирование эффективной системы выяв-ления, поддержки и развития способностей и талантов у детей и молодежи, основанной на принципах справедли-вости, всеобщности и направленной на самоопределение и профессиональную ориентацию всех обучающихся</t>
  </si>
  <si>
    <t>Задача 3.1.5. Создание современной и безопасной цифро-вой образовательной среды, обеспечивающей качество и доступность дополнительного образования детей</t>
  </si>
  <si>
    <t>Задача 2.1.3. Поддержка детей-сирот и детей, оставшихся без попечения родителей</t>
  </si>
  <si>
    <t>Мероприятие 2.1.3.1. Выплата приемной семье на содержание подопечных детей</t>
  </si>
  <si>
    <t>Мероприятие 2.1.3.2. Вознаграждение приемному родителю</t>
  </si>
  <si>
    <t>Мероприятие 2.1.3.3. Выплаты семьям опекунов на содержание подопечных детей</t>
  </si>
  <si>
    <t>Задача 2.1.4. Внедрение на уровнях основного общего и среднего общего образования новых методов обучения и воспитания, образовательных технологий, обеспечивающих освоение обучащимися базовых навыков и умений, повышение их мотивации к обучению и вовлеченности в образовательный процесс, а также обновление содержания и совершенствование методов обучения предметной области "Технология"</t>
  </si>
  <si>
    <t>Мероприятие 2.1.4.1. Создание (обновление) материально-технической базы для реализации основных и дополни-тельных общеобразовательных программ цифрового и гуманитарного профилей в общеобразовательных органи-зациях, расположенных в сельской местности</t>
  </si>
  <si>
    <t>Мероприятие 2.1.4.2. Обновление материально-техни-ческой базы в организациях, осуществляющих образова-тельную деятельность исключительно по адаптированным основным общеобразовательным программам</t>
  </si>
  <si>
    <t>Задача 2.1.5. Формирование эффективной системы выяв-ления, поддержки и развития способностей и талантов у детей и молодежи, основанной на принципах справедли-вости, всеобщности и направленной на самоопределение и профессиональную ориентацию всех обучающихся</t>
  </si>
  <si>
    <t>Мероприятие 2.1.5.1. Создание в общеобразовательных организациях, расположенных в сельской местности, условий для занятий физической культурой и спортом</t>
  </si>
  <si>
    <t>Задача 2.1.6. Создание современной и безопасной цифро-вой образовательной среды, обеспечивающей высокое ка-чество и доступность образования всех видов и уровней</t>
  </si>
  <si>
    <t>Мероприятие 2.1.6.1. Обновление материально-технической базы для внедрения целевой модели цифровой образовательной среды в общеобразовательных организа-циях</t>
  </si>
  <si>
    <t>Мероприятие 2.1.6.2. Обеспечение образовательных орга-низаций интернет-соединением со скоростью не менее  50 Мб/c (для образовательных организаций, расположенных в сельской местности) и гарантированным интернет-трафиком</t>
  </si>
  <si>
    <t xml:space="preserve">уплата прочих налогов, сборов и иных платежей.   Исполнение судебных актов РФ и мировых соглашений                                    </t>
  </si>
  <si>
    <t>Подпрограмма 2 "Развитие общего образования в Панкрушихинском районе Алтайского края"</t>
  </si>
  <si>
    <t>Подпрограмма 1 "Развитие дошкольного образования в Панкрушихинском районе Алтайского края"</t>
  </si>
  <si>
    <t>Подпрограмма 3 «Развитие дополнительного образования детей и сферы отдыха и оздоровления детей в Панкрушихинском районе Алтайского края»</t>
  </si>
  <si>
    <t>Подпрограмма 5 «Совершенствование управления системой образования в Панкрушихинском районе Алтайского края"
и современными условиями обучения в Алтайском крае»</t>
  </si>
  <si>
    <t>Мероприятие 1.1.1.2. Капитальный ремонт зданий образовательных организаций</t>
  </si>
  <si>
    <t xml:space="preserve">Мероприятие 1.1.1.4.  Оснащение дошкольных образовательных организаций современным оборудованием,  корпусной мебелью, спортивным инвентарем, компьютерной техникой и программным обеспечением, учебно-наглядными пособиями, мягким инвентарем, материалами, необходимыми для организации учебно-воспитательного процесса. </t>
  </si>
  <si>
    <t xml:space="preserve">Подпрограмма 4 "Профессиональная подготовка, переподготовка, повышение квалификации и развитие кадрового потенциала Панкрушихинского района Алтайского края" </t>
  </si>
  <si>
    <t>Цель 4.1. Создание условий для развития кадрового потенциала Панкрушихинского района Алтайского края</t>
  </si>
  <si>
    <t xml:space="preserve">Задача 4.1.1. Повышение уровня квалификации, про-фессиональной компетенции педагогических и руководя-щих работников системы образования </t>
  </si>
  <si>
    <t>Задача 4.1.2. Мотивация педагогов к саморазвитию и по-вышению своей профессиональной компетентности</t>
  </si>
  <si>
    <t>Мероприятие 4.1.2.2. Выплата денежного поощрения побе-дителям конкурса лучших педагогических работников  муниципальных организаций, осуществляющих образова-тельную деятельность</t>
  </si>
  <si>
    <t>Мероприятие 4.1.2.3. Выплата премии победителям конкурса на соискание премии Губернатора Алтайского края имени С.П. Титова</t>
  </si>
  <si>
    <t>Мероприятие 4.1.2.4. Проведение мероприятий, профес-сиональных конкурсов, в том числе выплата премии побе-дителям конкурсов «Учитель года» и «Педагогический дебют»</t>
  </si>
  <si>
    <t>Задача 4.1.3. Обеспечение условий для оздоровления педагогических и руководящих работников системы об-разования и поддержания идеологии здорового образа жизни</t>
  </si>
  <si>
    <t>Мероприятие 4.1.3.1. Предоставление педагогическим работникам организаций Панкрушихинского района, осуществляющих образовательную деятельность, путевок на санаторно-курортное лечение в санаторно-курортные организации, расположенные на территории Алтайского края, за счет средств краевого бюджета</t>
  </si>
  <si>
    <t>Реализация мероприятий в рамках регионального проекта «Учитель будущего»</t>
  </si>
  <si>
    <t>Задача 4.1.5. Внедрение национальной системы професси-онального роста педагогических работников</t>
  </si>
  <si>
    <t>Мероприятие 4.1.5.1. Обеспечение возможности для не-прерывного и планомерного повышения квалификации педагогических работников, в том числе на основе исполь-зования современных цифровых технологий,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</t>
  </si>
  <si>
    <t>Мероприятие 4.1.5.2. Повышение уровня профессио-нального мастерства педагогических работников системы общего, дополнительного образования детей и профес-сионального образования в форматах непрерывного обра-зования</t>
  </si>
  <si>
    <t>Мероприятие 4.1.5.3. Внедрение системы аттестации руко-водителей общеобразовательных организаций</t>
  </si>
  <si>
    <t>Мероприятие 4.1.1.1. Повышение квалификации руково-дящих и педагогических работников системы образования, в том числе руководителей и специалистов органов управления образованием</t>
  </si>
  <si>
    <t>Мероприятие 5.1.2.2. Проведение капитального ремонта в целях соблюдения требований к воздушнотепловому режи-му, водоснабжению и канализации</t>
  </si>
  <si>
    <t>Мероприятие 5.1.1.1. Внедрение и развитие цифрового управления, цифрового взаимодействия в образовании</t>
  </si>
  <si>
    <t>Задача 5.1.2. Организационно-техническое, информационно-методическое и ресурсное обеспечение деятельности организаций системы образо-вания, повышение уровня безопасности образователь-ных организаций</t>
  </si>
  <si>
    <t>Мероприятие 5.1.2.1. Обеспечение деятельности организа-ций, занимающихся организационно-техническим, инфор-мационно-методическим и ресурсным обеспечением ор-ганизаций системы образова-ния, проведениемуниципальных ме-роприятий работников обра-зовательных организаций</t>
  </si>
  <si>
    <t>Мероприятие 5.1.2.2. Повышение уровня пожарной безопасности организаций, подведомственных комитету по образованию</t>
  </si>
  <si>
    <t>Мероприятие 5.1.2.3. Укрепление материально-технической базы учреждений (организаций)</t>
  </si>
  <si>
    <t>Задача 5.1.3. Создание современной и безопасной цифровой образовательной среды, обеспечивающей высокое качество и доступность образования всех видов и уровней</t>
  </si>
  <si>
    <t>Мероприятие 5.1.3.1. Внедрение целевой модели цифровой образовательной среды в общеобразовательных организа-циях и профессиональных образовательных организациях</t>
  </si>
  <si>
    <t xml:space="preserve">Подпрограмма 6 "Капитальный, текущий ремонт зданий, благоустройство и содержание прилегающих территорий учреждений образования Панкрушихинского района Алтайского края" 
</t>
  </si>
  <si>
    <t>Цель 6.1. Приведение технического состояния объектов социальной сферы в соответствие с нормативными требованиями безопасности, санитарными, противопожарными нормами, требованиями в области энергосбережения и повышения энергетической эффективности, а также комплексное содержание и развитие территорий объектов образования с обеспечением всей необходимой инженерной инфраструктуры.</t>
  </si>
  <si>
    <t>Мероприятие 6.1.1.1. Проведение капитального ремонта в целях соблюдения требований к воздушно-тепловому режиму, водоснабже-нию и канализации</t>
  </si>
  <si>
    <t xml:space="preserve">Мероприятие 6.1.1.1. Проведение капитального ремонта </t>
  </si>
  <si>
    <t>Подпрограмма 7 «Защита прав и интересов детей-сирот и детей, оставшихся без попечения родителей»</t>
  </si>
  <si>
    <t>Цель 7.1. Обеспечение защиты прав и интересов детей-сирот, детей, оставшихся без попе-чения родителей, содействие их семейному устройству и интеграции в общество</t>
  </si>
  <si>
    <t>Задача 7.1.1. Укрепление кадрового потенциала органов опеки и попечительства</t>
  </si>
  <si>
    <t>Мероприятие 7.1.1.1. Реализация программ повышения квалификации, профессиональной переподготовки и переобучения сотрудников органов опеки и попечитель-ства</t>
  </si>
  <si>
    <t>Мероприятие 7.1.1.2. Формирование профессиональных компетенций сотрудников органов опеки и попечитель-ства путем методической и контрольной деятельности</t>
  </si>
  <si>
    <t>Задача 7.1.2. Содействие семейному устройству детей-сирот и детей, оставшихся без попечения родителей, укреп-лению замещающих семей</t>
  </si>
  <si>
    <t>Мероприятие 7.1.2.1. Распространение в средствах массовой информации сведений о детях-сиротах и детях, остав-шихся без попечения родите-лей, с целью их дальнейшего устройства на воспитание в семьи граждан-</t>
  </si>
  <si>
    <t>Мероприятие 3.1.2.3. Улучшение и укрепление материально-технической базы детского оздоровительного лагеря "Орленок"</t>
  </si>
  <si>
    <t>Мероприятие 1.1.2.1.   Создание дополнительных мест для детей в возрасте от 1,5 до 3 лет в образовательных орга-низациях, осуществляющих образовательную деятель-ность по образовательным программам дошкольного образования (в рамках регионального проекта «Содей-ствие занятости женщин – создание условий дошкольного образования для детей в возрасте до трех лет» нацио-нального проекта «Демография»), в том числе</t>
  </si>
  <si>
    <t>Задача 3.1.6. Внедрение персонифицированного дополнительного образования детей</t>
  </si>
  <si>
    <t>Мероприятие 3.1.6.1. Обеспечение персонифицированного финансирования дополнительного образования детей</t>
  </si>
  <si>
    <t>Мероприятие 7.1.2.2. Прове-дение мероприятий с участи-ем семей, воспитывающих детей-сирот и детей, остав-шихся без попечения родите-лей, с целью пропаганды успешности приемных семей</t>
  </si>
  <si>
    <t>Задача 5.1.1. Обеспечение надежной и актуальной ин-формацией процессов принятия решений руководителей и работников системы образо-вания, а также потребителей образовательных услуг для достижения высокого каче-ства образования через фор-мированиемуниципальной системы оценки качества образования</t>
  </si>
  <si>
    <t>Мероприятие 4.1.5.4. Прохождение педагогическими работниками систем общего и дополнительного образования детей добровольной независимой оценки профессиональной квалификации</t>
  </si>
  <si>
    <t>Мероприятие 4.1.5.5. Вовлечение в различные формы поддержки и сопровождения в первые три года работы учи-телей в возрасте до 35 лет</t>
  </si>
  <si>
    <t>Мероприятие 3.1.4.1. Участие в работе мобильных технопарков «Кванториум»</t>
  </si>
  <si>
    <t>Мероприятие 2.1.1.6. Организация и проведение государственной итоговой аттестации по программам основного общего и среднего общего образования</t>
  </si>
  <si>
    <t>Мероприятие 2.1.1.7. Проведение мероприятий по оценке качества общего образования</t>
  </si>
  <si>
    <t>Мероприятие 2.1.1.8. Проведение конкурса на получение гранта Губернатора Алтайского края в сфере общего образования</t>
  </si>
  <si>
    <t>Мероприятие 2.1.1.9. Выявление и поддержка интеллектуально одаренных школьников, повышение уровня профессиональной компетенции специалистов, работающих с одаренными школьниками</t>
  </si>
  <si>
    <t>Мероприятие 2.1.1.10. Ежегодное выделение средств для приобретения новогодних подарков школьникам из многодетных и малообеспеченных семей</t>
  </si>
  <si>
    <t>Мероприятие 2.1.1.11. Софинансирование части расходов местных бюджетов по оплате труда работников муниципальных учреждений</t>
  </si>
  <si>
    <t>Мероприятие 3.1.5.1. Участие в работе центрах цифрового образования детей «IT-куб»</t>
  </si>
  <si>
    <t>Цель 5.1. Совершенствование механизмов управления системой образования  для повышения качества предоставления государственных (муниципаль-ных) услуг, которые обеспечивают взаимодействие граж-дан и образовательных организаций с органами управления образованием, внедрение цифровых технологий в с</t>
  </si>
  <si>
    <t>Задача 3.1.2. Создание условий для обеспечения полно-ценного отдыха и оздоровления детей; занятости несовершеннолетних в период летних каникул, в том числе подростков, состоящих на различных видах учета</t>
  </si>
  <si>
    <t>закупка энергетических ресурсов</t>
  </si>
  <si>
    <t>федеральный бюджет</t>
  </si>
  <si>
    <t xml:space="preserve">иные выплаты персоналу учреждений, за исключением фонда оплаты труда               
</t>
  </si>
  <si>
    <t>Мероприятие 3.1.2.4. Обеспечение занятости несовершеннолетних в период летних каникул, в том числе подростков, состоящих на различных видах учета</t>
  </si>
  <si>
    <t>закупка товаров, работ, услуг в целях капитального ремонта государственного (муниципального) имущества</t>
  </si>
  <si>
    <t>Мероприятие 4.1.2.1. Осуществление единовременных пособий в целях поддержки молодых специалистов, их привлечения в сельские школы и закрепления в них</t>
  </si>
  <si>
    <t>Мероприятие 4.1.5.6. Осуществление ежемесячных выплат студентам, поступившим и обучающимся в педагогических учебных заведениях высшего и среднего профессионального образования</t>
  </si>
  <si>
    <t xml:space="preserve">Задача 6.1.1. Своевременное проведение работ по капитальному, текущему ремонту объектов образования, а также по бла-гоустройству прилегающих территорий образовательных учреждений; </t>
  </si>
  <si>
    <r>
      <t xml:space="preserve">Цель 1.1.  Обеспечение доступности и качества дошкольного образования, в том числе за счет создания дополнительных мест    </t>
    </r>
    <r>
      <rPr>
        <b/>
        <sz val="11"/>
        <rFont val="Times New Roman"/>
        <family val="1"/>
        <charset val="204"/>
      </rPr>
      <t xml:space="preserve">            </t>
    </r>
    <r>
      <rPr>
        <sz val="11"/>
        <rFont val="Times New Roman"/>
        <family val="1"/>
        <charset val="204"/>
      </rPr>
      <t xml:space="preserve">                                                                   </t>
    </r>
    <r>
      <rPr>
        <b/>
        <sz val="11"/>
        <color theme="1"/>
        <rFont val="Times New Roman"/>
        <family val="1"/>
        <charset val="204"/>
      </rPr>
      <t/>
    </r>
  </si>
  <si>
    <r>
      <rPr>
        <sz val="11"/>
        <rFont val="Times New Roman"/>
        <family val="1"/>
        <charset val="204"/>
      </rPr>
      <t>Задача 1.1.2.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Повышение доступности услуг дошкольного образования для детей в возрасте до 3 лет</t>
    </r>
  </si>
  <si>
    <r>
      <rPr>
        <sz val="11"/>
        <rFont val="Times New Roman"/>
        <family val="1"/>
        <charset val="204"/>
      </rPr>
      <t>Цель 2.1.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Повышение качества общего образования посредством обновления содержания и технологий обучения, а также за счет обновления материально технической базы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</t>
    </r>
  </si>
  <si>
    <r>
      <rPr>
        <sz val="11"/>
        <rFont val="Times New Roman"/>
        <family val="1"/>
        <charset val="204"/>
      </rPr>
      <t>Мероприятие 2.1.1.1.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организациях, организациях предоставления общего образования в краевых государственных общеобразовательных организациях за счет средств краевого бюджета</t>
    </r>
  </si>
  <si>
    <t>Приложение 1
к постановлению Администрации Панкрушихинского района Алтайского края
от _______________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</si>
</sst>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164" fontId="6" fillId="0" borderId="38" xfId="0" applyNumberFormat="1" applyFont="1" applyBorder="1" applyAlignment="1">
      <alignment vertical="top" wrapText="1"/>
    </xf>
    <xf numFmtId="0" fontId="6" fillId="0" borderId="39" xfId="0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7" fillId="0" borderId="39" xfId="0" applyFont="1" applyBorder="1" applyAlignment="1">
      <alignment vertical="top" wrapText="1"/>
    </xf>
    <xf numFmtId="0" fontId="7" fillId="0" borderId="37" xfId="0" applyFont="1" applyBorder="1" applyAlignment="1">
      <alignment vertical="top" wrapText="1"/>
    </xf>
    <xf numFmtId="164" fontId="6" fillId="0" borderId="25" xfId="0" applyNumberFormat="1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164" fontId="6" fillId="0" borderId="38" xfId="0" applyNumberFormat="1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0" fontId="7" fillId="0" borderId="39" xfId="0" applyFont="1" applyFill="1" applyBorder="1" applyAlignment="1">
      <alignment vertical="top" wrapText="1"/>
    </xf>
    <xf numFmtId="164" fontId="6" fillId="0" borderId="24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164" fontId="6" fillId="0" borderId="10" xfId="0" applyNumberFormat="1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49" xfId="0" applyFont="1" applyBorder="1" applyAlignment="1">
      <alignment vertical="top" wrapText="1"/>
    </xf>
    <xf numFmtId="164" fontId="6" fillId="0" borderId="12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53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24" xfId="0" applyFont="1" applyFill="1" applyBorder="1" applyAlignment="1">
      <alignment vertical="top" wrapText="1"/>
    </xf>
    <xf numFmtId="0" fontId="7" fillId="0" borderId="51" xfId="0" applyFont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0" fontId="6" fillId="0" borderId="32" xfId="0" applyFont="1" applyBorder="1" applyAlignment="1">
      <alignment vertical="top" wrapText="1"/>
    </xf>
    <xf numFmtId="0" fontId="6" fillId="0" borderId="12" xfId="0" applyFont="1" applyBorder="1" applyAlignment="1">
      <alignment horizontal="right" vertical="top" wrapText="1"/>
    </xf>
    <xf numFmtId="0" fontId="7" fillId="0" borderId="1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/>
    <xf numFmtId="0" fontId="6" fillId="0" borderId="1" xfId="0" applyFont="1" applyBorder="1"/>
    <xf numFmtId="0" fontId="6" fillId="0" borderId="3" xfId="0" applyFont="1" applyBorder="1" applyAlignment="1">
      <alignment vertical="top" wrapText="1"/>
    </xf>
    <xf numFmtId="164" fontId="6" fillId="0" borderId="49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right" vertical="top" wrapText="1"/>
    </xf>
    <xf numFmtId="0" fontId="7" fillId="2" borderId="9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0" fillId="2" borderId="28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6" fillId="0" borderId="27" xfId="0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164" fontId="7" fillId="0" borderId="12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top" wrapText="1"/>
    </xf>
    <xf numFmtId="0" fontId="6" fillId="0" borderId="47" xfId="0" applyFont="1" applyBorder="1" applyAlignment="1">
      <alignment vertical="top" wrapText="1"/>
    </xf>
    <xf numFmtId="0" fontId="6" fillId="0" borderId="48" xfId="0" applyFont="1" applyBorder="1" applyAlignment="1">
      <alignment horizontal="right" vertical="top" wrapText="1"/>
    </xf>
    <xf numFmtId="0" fontId="6" fillId="0" borderId="48" xfId="0" applyFont="1" applyBorder="1" applyAlignment="1">
      <alignment vertical="top" wrapText="1"/>
    </xf>
    <xf numFmtId="164" fontId="6" fillId="0" borderId="53" xfId="0" applyNumberFormat="1" applyFont="1" applyBorder="1" applyAlignment="1">
      <alignment vertical="top" wrapText="1"/>
    </xf>
    <xf numFmtId="164" fontId="6" fillId="0" borderId="3" xfId="0" applyNumberFormat="1" applyFont="1" applyBorder="1" applyAlignment="1">
      <alignment vertical="top" wrapText="1"/>
    </xf>
    <xf numFmtId="0" fontId="6" fillId="2" borderId="10" xfId="0" applyFont="1" applyFill="1" applyBorder="1" applyAlignment="1">
      <alignment horizontal="right" vertical="top" wrapText="1"/>
    </xf>
    <xf numFmtId="0" fontId="6" fillId="2" borderId="12" xfId="0" applyFont="1" applyFill="1" applyBorder="1" applyAlignment="1">
      <alignment vertical="top" wrapText="1"/>
    </xf>
    <xf numFmtId="164" fontId="6" fillId="0" borderId="46" xfId="0" applyNumberFormat="1" applyFont="1" applyBorder="1" applyAlignment="1">
      <alignment vertical="top" wrapText="1"/>
    </xf>
    <xf numFmtId="164" fontId="6" fillId="0" borderId="12" xfId="0" applyNumberFormat="1" applyFont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right" vertical="top" wrapText="1"/>
    </xf>
    <xf numFmtId="0" fontId="12" fillId="0" borderId="1" xfId="0" applyFont="1" applyBorder="1"/>
    <xf numFmtId="0" fontId="9" fillId="0" borderId="0" xfId="0" applyFo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top" wrapText="1"/>
    </xf>
    <xf numFmtId="0" fontId="7" fillId="0" borderId="51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51" xfId="0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right" vertical="top" wrapText="1"/>
    </xf>
    <xf numFmtId="0" fontId="7" fillId="0" borderId="35" xfId="0" applyFont="1" applyBorder="1" applyAlignment="1">
      <alignment horizontal="right" vertical="top" wrapText="1"/>
    </xf>
    <xf numFmtId="0" fontId="7" fillId="0" borderId="36" xfId="0" applyFont="1" applyBorder="1" applyAlignment="1">
      <alignment horizontal="right" vertical="top" wrapText="1"/>
    </xf>
    <xf numFmtId="0" fontId="7" fillId="0" borderId="12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right" vertical="top" wrapText="1"/>
    </xf>
    <xf numFmtId="0" fontId="7" fillId="0" borderId="55" xfId="0" applyFont="1" applyBorder="1" applyAlignment="1">
      <alignment horizontal="right" vertical="top" wrapText="1"/>
    </xf>
    <xf numFmtId="0" fontId="7" fillId="0" borderId="56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53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164" fontId="6" fillId="0" borderId="40" xfId="0" applyNumberFormat="1" applyFont="1" applyBorder="1" applyAlignment="1">
      <alignment horizontal="right" vertical="top" wrapText="1"/>
    </xf>
    <xf numFmtId="164" fontId="6" fillId="0" borderId="32" xfId="0" applyNumberFormat="1" applyFont="1" applyBorder="1" applyAlignment="1">
      <alignment horizontal="right" vertical="top" wrapText="1"/>
    </xf>
    <xf numFmtId="0" fontId="7" fillId="2" borderId="8" xfId="0" applyFont="1" applyFill="1" applyBorder="1" applyAlignment="1">
      <alignment horizontal="right" vertical="top" wrapText="1"/>
    </xf>
    <xf numFmtId="0" fontId="7" fillId="2" borderId="9" xfId="0" applyFont="1" applyFill="1" applyBorder="1" applyAlignment="1">
      <alignment horizontal="right" vertical="top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9"/>
  <sheetViews>
    <sheetView tabSelected="1" view="pageBreakPreview" topLeftCell="A478" zoomScaleNormal="100" zoomScaleSheetLayoutView="100" workbookViewId="0">
      <selection activeCell="I1" sqref="I1:K1"/>
    </sheetView>
  </sheetViews>
  <sheetFormatPr defaultRowHeight="15" x14ac:dyDescent="0.25"/>
  <cols>
    <col min="1" max="1" width="4" customWidth="1"/>
    <col min="2" max="2" width="54.140625" customWidth="1"/>
    <col min="3" max="3" width="6.42578125" customWidth="1"/>
    <col min="4" max="4" width="11.85546875" customWidth="1"/>
    <col min="5" max="5" width="12.85546875" bestFit="1" customWidth="1"/>
    <col min="6" max="6" width="10.42578125" bestFit="1" customWidth="1"/>
    <col min="10" max="10" width="10.7109375" customWidth="1"/>
    <col min="11" max="11" width="16.85546875" customWidth="1"/>
    <col min="12" max="12" width="4.85546875" customWidth="1"/>
  </cols>
  <sheetData>
    <row r="1" spans="1:16" ht="99.75" customHeight="1" x14ac:dyDescent="0.25">
      <c r="A1" s="1"/>
      <c r="I1" s="262" t="s">
        <v>160</v>
      </c>
      <c r="J1" s="263"/>
      <c r="K1" s="263"/>
    </row>
    <row r="2" spans="1:16" ht="18.75" x14ac:dyDescent="0.25">
      <c r="A2" s="219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6" ht="18.75" x14ac:dyDescent="0.25">
      <c r="A3" s="220" t="s">
        <v>19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6" ht="61.5" customHeight="1" x14ac:dyDescent="0.25">
      <c r="A4" s="221" t="s">
        <v>1</v>
      </c>
      <c r="B4" s="223" t="s">
        <v>2</v>
      </c>
      <c r="C4" s="223" t="s">
        <v>3</v>
      </c>
      <c r="D4" s="223" t="s">
        <v>13</v>
      </c>
      <c r="E4" s="216" t="s">
        <v>17</v>
      </c>
      <c r="F4" s="217"/>
      <c r="G4" s="217"/>
      <c r="H4" s="217"/>
      <c r="I4" s="217"/>
      <c r="J4" s="218"/>
      <c r="K4" s="223" t="s">
        <v>9</v>
      </c>
    </row>
    <row r="5" spans="1:16" ht="21.75" customHeight="1" x14ac:dyDescent="0.25">
      <c r="A5" s="222"/>
      <c r="B5" s="224"/>
      <c r="C5" s="224"/>
      <c r="D5" s="224"/>
      <c r="E5" s="8" t="s">
        <v>4</v>
      </c>
      <c r="F5" s="9" t="s">
        <v>20</v>
      </c>
      <c r="G5" s="9" t="s">
        <v>21</v>
      </c>
      <c r="H5" s="9" t="s">
        <v>22</v>
      </c>
      <c r="I5" s="7" t="s">
        <v>23</v>
      </c>
      <c r="J5" s="3" t="s">
        <v>24</v>
      </c>
      <c r="K5" s="224"/>
    </row>
    <row r="6" spans="1:16" ht="11.25" customHeight="1" x14ac:dyDescent="0.25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6">
        <v>10</v>
      </c>
      <c r="K6" s="5">
        <v>11</v>
      </c>
    </row>
    <row r="7" spans="1:16" ht="19.5" customHeight="1" x14ac:dyDescent="0.25">
      <c r="A7" s="61"/>
      <c r="B7" s="225" t="s">
        <v>25</v>
      </c>
      <c r="C7" s="226"/>
      <c r="D7" s="226"/>
      <c r="E7" s="226"/>
      <c r="F7" s="226"/>
      <c r="G7" s="226"/>
      <c r="H7" s="226"/>
      <c r="I7" s="226"/>
      <c r="J7" s="226"/>
      <c r="K7" s="227"/>
    </row>
    <row r="8" spans="1:16" ht="15" customHeight="1" x14ac:dyDescent="0.25">
      <c r="A8" s="99">
        <v>1</v>
      </c>
      <c r="B8" s="62" t="s">
        <v>26</v>
      </c>
      <c r="C8" s="63"/>
      <c r="D8" s="64"/>
      <c r="E8" s="65">
        <f t="shared" ref="E8:J8" si="0">E11+E12+E13+E10</f>
        <v>112340.6</v>
      </c>
      <c r="F8" s="65">
        <f t="shared" si="0"/>
        <v>225446.69999999998</v>
      </c>
      <c r="G8" s="65">
        <f t="shared" si="0"/>
        <v>210375.3</v>
      </c>
      <c r="H8" s="65">
        <f t="shared" si="0"/>
        <v>192287.9</v>
      </c>
      <c r="I8" s="65">
        <f t="shared" si="0"/>
        <v>193439</v>
      </c>
      <c r="J8" s="65">
        <f t="shared" si="0"/>
        <v>933889.5</v>
      </c>
      <c r="K8" s="66" t="s">
        <v>5</v>
      </c>
      <c r="N8" s="2"/>
      <c r="P8" s="2"/>
    </row>
    <row r="9" spans="1:16" ht="15" customHeight="1" x14ac:dyDescent="0.25">
      <c r="A9" s="99"/>
      <c r="B9" s="62"/>
      <c r="C9" s="63"/>
      <c r="D9" s="64"/>
      <c r="E9" s="214" t="s">
        <v>7</v>
      </c>
      <c r="F9" s="214"/>
      <c r="G9" s="214"/>
      <c r="H9" s="214"/>
      <c r="I9" s="214"/>
      <c r="J9" s="214"/>
      <c r="K9" s="215"/>
    </row>
    <row r="10" spans="1:16" ht="15" customHeight="1" x14ac:dyDescent="0.25">
      <c r="A10" s="99"/>
      <c r="B10" s="62"/>
      <c r="C10" s="63"/>
      <c r="D10" s="64"/>
      <c r="E10" s="67">
        <f>E122</f>
        <v>5735</v>
      </c>
      <c r="F10" s="67">
        <f t="shared" ref="F10:I10" si="1">F122</f>
        <v>15962</v>
      </c>
      <c r="G10" s="67">
        <f t="shared" si="1"/>
        <v>16438.8</v>
      </c>
      <c r="H10" s="67">
        <f t="shared" si="1"/>
        <v>16245.9</v>
      </c>
      <c r="I10" s="67">
        <f t="shared" si="1"/>
        <v>17284.8</v>
      </c>
      <c r="J10" s="67">
        <f>SUM(E10:I10)</f>
        <v>71666.5</v>
      </c>
      <c r="K10" s="68" t="s">
        <v>149</v>
      </c>
    </row>
    <row r="11" spans="1:16" ht="18.75" x14ac:dyDescent="0.25">
      <c r="A11" s="99"/>
      <c r="B11" s="62"/>
      <c r="C11" s="63"/>
      <c r="D11" s="64"/>
      <c r="E11" s="69">
        <f>E17+E123+E272+E429+E467</f>
        <v>78052.900000000009</v>
      </c>
      <c r="F11" s="69">
        <f>F17+F123+F272+F429+F467</f>
        <v>146048.69999999998</v>
      </c>
      <c r="G11" s="69">
        <f>G17+G123+G272+G429+G467</f>
        <v>152137.1</v>
      </c>
      <c r="H11" s="69">
        <f>H17+H123+H272+H429+H467</f>
        <v>138570.9</v>
      </c>
      <c r="I11" s="69">
        <f>I17+I123+I272+I429+I467</f>
        <v>138575.9</v>
      </c>
      <c r="J11" s="69">
        <f>SUM(E11:I11)</f>
        <v>653385.5</v>
      </c>
      <c r="K11" s="70" t="s">
        <v>6</v>
      </c>
      <c r="P11" s="2"/>
    </row>
    <row r="12" spans="1:16" ht="18.75" x14ac:dyDescent="0.25">
      <c r="A12" s="99"/>
      <c r="B12" s="62"/>
      <c r="C12" s="63"/>
      <c r="D12" s="64"/>
      <c r="E12" s="69">
        <f>E18+E124+E273+E356+E426+E485+E468</f>
        <v>26813.999999999996</v>
      </c>
      <c r="F12" s="69">
        <f>F18+F124+F273+F356+F426+F485+F468</f>
        <v>59345.1</v>
      </c>
      <c r="G12" s="69">
        <f>G18+G124+G273+G356+G426+G485+G468</f>
        <v>38341</v>
      </c>
      <c r="H12" s="69">
        <f t="shared" ref="H12:I12" si="2">H18+H124+H273+H356+H426+H485+H468</f>
        <v>37471.1</v>
      </c>
      <c r="I12" s="69">
        <f t="shared" si="2"/>
        <v>37578.300000000003</v>
      </c>
      <c r="J12" s="69">
        <f>SUM(E12:I12)</f>
        <v>199549.5</v>
      </c>
      <c r="K12" s="70" t="s">
        <v>31</v>
      </c>
      <c r="O12" s="2"/>
      <c r="P12" s="2"/>
    </row>
    <row r="13" spans="1:16" ht="36.75" customHeight="1" x14ac:dyDescent="0.25">
      <c r="A13" s="100"/>
      <c r="B13" s="71"/>
      <c r="C13" s="72"/>
      <c r="D13" s="73"/>
      <c r="E13" s="74">
        <f>E19+E125+E274</f>
        <v>1738.7</v>
      </c>
      <c r="F13" s="74">
        <f>F19+F125+F274</f>
        <v>4090.9</v>
      </c>
      <c r="G13" s="74">
        <f>G19+G125+G274</f>
        <v>3458.4</v>
      </c>
      <c r="H13" s="74">
        <f>H19+H125+H274</f>
        <v>0</v>
      </c>
      <c r="I13" s="74">
        <f>I19+I125+I274</f>
        <v>0</v>
      </c>
      <c r="J13" s="45">
        <f>SUM(E13:I13)</f>
        <v>9288</v>
      </c>
      <c r="K13" s="75" t="s">
        <v>18</v>
      </c>
    </row>
    <row r="14" spans="1:16" ht="22.5" customHeight="1" x14ac:dyDescent="0.25">
      <c r="A14" s="76"/>
      <c r="B14" s="228" t="s">
        <v>91</v>
      </c>
      <c r="C14" s="228"/>
      <c r="D14" s="228"/>
      <c r="E14" s="228"/>
      <c r="F14" s="228"/>
      <c r="G14" s="228"/>
      <c r="H14" s="228"/>
      <c r="I14" s="228"/>
      <c r="J14" s="228"/>
      <c r="K14" s="229"/>
    </row>
    <row r="15" spans="1:16" ht="15.75" customHeight="1" x14ac:dyDescent="0.25">
      <c r="A15" s="98">
        <v>2</v>
      </c>
      <c r="B15" s="113" t="s">
        <v>156</v>
      </c>
      <c r="C15" s="116" t="s">
        <v>27</v>
      </c>
      <c r="D15" s="116"/>
      <c r="E15" s="77">
        <f>E17+E18+E19</f>
        <v>18715.900000000001</v>
      </c>
      <c r="F15" s="77">
        <f>F17+F18+F19</f>
        <v>43332.3</v>
      </c>
      <c r="G15" s="77">
        <f>G17+G18+G19</f>
        <v>43555</v>
      </c>
      <c r="H15" s="77">
        <f t="shared" ref="H15:I15" si="3">H17+H18</f>
        <v>26093.9</v>
      </c>
      <c r="I15" s="77">
        <f t="shared" si="3"/>
        <v>26106.9</v>
      </c>
      <c r="J15" s="77">
        <f>J17+J18+J19</f>
        <v>157804</v>
      </c>
      <c r="K15" s="28" t="s">
        <v>5</v>
      </c>
    </row>
    <row r="16" spans="1:16" ht="12.75" customHeight="1" x14ac:dyDescent="0.25">
      <c r="A16" s="99"/>
      <c r="B16" s="114"/>
      <c r="C16" s="117"/>
      <c r="D16" s="117"/>
      <c r="E16" s="173" t="s">
        <v>7</v>
      </c>
      <c r="F16" s="173"/>
      <c r="G16" s="173"/>
      <c r="H16" s="173"/>
      <c r="I16" s="173"/>
      <c r="J16" s="173"/>
      <c r="K16" s="174"/>
    </row>
    <row r="17" spans="1:11" ht="26.25" customHeight="1" x14ac:dyDescent="0.25">
      <c r="A17" s="99"/>
      <c r="B17" s="114"/>
      <c r="C17" s="117"/>
      <c r="D17" s="117"/>
      <c r="E17" s="31">
        <f>E22+E80+E97+E113</f>
        <v>5980.3</v>
      </c>
      <c r="F17" s="31">
        <f t="shared" ref="F17:I17" si="4">F22+F80+F97+F113</f>
        <v>24499.4</v>
      </c>
      <c r="G17" s="31">
        <f t="shared" si="4"/>
        <v>29699.5</v>
      </c>
      <c r="H17" s="31">
        <f t="shared" si="4"/>
        <v>16949</v>
      </c>
      <c r="I17" s="31">
        <f t="shared" si="4"/>
        <v>16949</v>
      </c>
      <c r="J17" s="31">
        <f>SUM(E17:I17)</f>
        <v>94077.2</v>
      </c>
      <c r="K17" s="32" t="s">
        <v>8</v>
      </c>
    </row>
    <row r="18" spans="1:11" ht="24.75" customHeight="1" x14ac:dyDescent="0.25">
      <c r="A18" s="99"/>
      <c r="B18" s="114"/>
      <c r="C18" s="117"/>
      <c r="D18" s="117"/>
      <c r="E18" s="34">
        <f>E23+E81+E98+E114</f>
        <v>12230.4</v>
      </c>
      <c r="F18" s="34">
        <f>F23+F81+F98+F114</f>
        <v>17749.2</v>
      </c>
      <c r="G18" s="34">
        <f>G23+G81+G98+G114</f>
        <v>12728.699999999999</v>
      </c>
      <c r="H18" s="34">
        <f>H23+H81+H98+H114</f>
        <v>9144.9</v>
      </c>
      <c r="I18" s="34">
        <f>I23+I81+I98+I114</f>
        <v>9157.9</v>
      </c>
      <c r="J18" s="34">
        <f>SUM(E18:I18)</f>
        <v>61011.1</v>
      </c>
      <c r="K18" s="32" t="s">
        <v>16</v>
      </c>
    </row>
    <row r="19" spans="1:11" ht="20.25" customHeight="1" x14ac:dyDescent="0.25">
      <c r="A19" s="100"/>
      <c r="B19" s="115"/>
      <c r="C19" s="118"/>
      <c r="D19" s="118"/>
      <c r="E19" s="26">
        <f>E24</f>
        <v>505.2</v>
      </c>
      <c r="F19" s="26">
        <f t="shared" ref="F19:I19" si="5">F24</f>
        <v>1083.7</v>
      </c>
      <c r="G19" s="26">
        <f t="shared" si="5"/>
        <v>1126.8</v>
      </c>
      <c r="H19" s="26">
        <f t="shared" si="5"/>
        <v>0</v>
      </c>
      <c r="I19" s="26">
        <f t="shared" si="5"/>
        <v>0</v>
      </c>
      <c r="J19" s="26">
        <f>SUM(E19:I19)</f>
        <v>2715.7</v>
      </c>
      <c r="K19" s="19" t="s">
        <v>68</v>
      </c>
    </row>
    <row r="20" spans="1:11" ht="15.75" customHeight="1" x14ac:dyDescent="0.25">
      <c r="A20" s="98">
        <v>3</v>
      </c>
      <c r="B20" s="113" t="s">
        <v>28</v>
      </c>
      <c r="C20" s="116" t="s">
        <v>27</v>
      </c>
      <c r="D20" s="116"/>
      <c r="E20" s="77">
        <f>E22+E23+E24</f>
        <v>18199.7</v>
      </c>
      <c r="F20" s="77">
        <f t="shared" ref="F20:J20" si="6">F22+F23+F24</f>
        <v>42507.899999999994</v>
      </c>
      <c r="G20" s="77">
        <f t="shared" si="6"/>
        <v>42203</v>
      </c>
      <c r="H20" s="77">
        <f t="shared" si="6"/>
        <v>24741.9</v>
      </c>
      <c r="I20" s="77">
        <f t="shared" si="6"/>
        <v>24754.9</v>
      </c>
      <c r="J20" s="77">
        <f t="shared" si="6"/>
        <v>152407.40000000002</v>
      </c>
      <c r="K20" s="28" t="s">
        <v>5</v>
      </c>
    </row>
    <row r="21" spans="1:11" ht="12.75" customHeight="1" x14ac:dyDescent="0.25">
      <c r="A21" s="99"/>
      <c r="B21" s="114"/>
      <c r="C21" s="117"/>
      <c r="D21" s="117"/>
      <c r="E21" s="173" t="s">
        <v>7</v>
      </c>
      <c r="F21" s="173"/>
      <c r="G21" s="173"/>
      <c r="H21" s="173"/>
      <c r="I21" s="173"/>
      <c r="J21" s="173"/>
      <c r="K21" s="174"/>
    </row>
    <row r="22" spans="1:11" x14ac:dyDescent="0.25">
      <c r="A22" s="99"/>
      <c r="B22" s="114"/>
      <c r="C22" s="117"/>
      <c r="D22" s="117"/>
      <c r="E22" s="31">
        <f>E27+E58+E66</f>
        <v>5464.1</v>
      </c>
      <c r="F22" s="31">
        <f>F27+F58+F66</f>
        <v>23675</v>
      </c>
      <c r="G22" s="31">
        <f>G27+G58+G66</f>
        <v>28347.5</v>
      </c>
      <c r="H22" s="31">
        <f>H27+H58+H66</f>
        <v>15597</v>
      </c>
      <c r="I22" s="31">
        <f>I27+I58+I66</f>
        <v>15597</v>
      </c>
      <c r="J22" s="31">
        <f>SUM(E22:I22)</f>
        <v>88680.6</v>
      </c>
      <c r="K22" s="32" t="s">
        <v>8</v>
      </c>
    </row>
    <row r="23" spans="1:11" ht="18" customHeight="1" x14ac:dyDescent="0.25">
      <c r="A23" s="99"/>
      <c r="B23" s="114"/>
      <c r="C23" s="117"/>
      <c r="D23" s="117"/>
      <c r="E23" s="34">
        <f>E28+E59+E67+E73+E63</f>
        <v>12230.4</v>
      </c>
      <c r="F23" s="34">
        <f>F28+F59+F67+F73+F63</f>
        <v>17749.2</v>
      </c>
      <c r="G23" s="34">
        <f>G28+G59+G67+G73+G63</f>
        <v>12728.699999999999</v>
      </c>
      <c r="H23" s="34">
        <f>H28+H59+H67+H73</f>
        <v>9144.9</v>
      </c>
      <c r="I23" s="34">
        <f>I28+I59+I67+I73</f>
        <v>9157.9</v>
      </c>
      <c r="J23" s="34">
        <f>SUM(E23:I23)</f>
        <v>61011.1</v>
      </c>
      <c r="K23" s="32" t="s">
        <v>31</v>
      </c>
    </row>
    <row r="24" spans="1:11" ht="18" customHeight="1" x14ac:dyDescent="0.25">
      <c r="A24" s="100"/>
      <c r="B24" s="115"/>
      <c r="C24" s="118"/>
      <c r="D24" s="118"/>
      <c r="E24" s="26">
        <f>E29</f>
        <v>505.2</v>
      </c>
      <c r="F24" s="26">
        <f t="shared" ref="F24:I24" si="7">F29</f>
        <v>1083.7</v>
      </c>
      <c r="G24" s="26">
        <f t="shared" si="7"/>
        <v>1126.8</v>
      </c>
      <c r="H24" s="26">
        <f t="shared" si="7"/>
        <v>0</v>
      </c>
      <c r="I24" s="26">
        <f t="shared" si="7"/>
        <v>0</v>
      </c>
      <c r="J24" s="34">
        <f>SUM(E24:I24)</f>
        <v>2715.7</v>
      </c>
      <c r="K24" s="19" t="s">
        <v>68</v>
      </c>
    </row>
    <row r="25" spans="1:11" ht="15.75" customHeight="1" x14ac:dyDescent="0.25">
      <c r="A25" s="98">
        <v>4</v>
      </c>
      <c r="B25" s="113" t="s">
        <v>29</v>
      </c>
      <c r="C25" s="116" t="s">
        <v>27</v>
      </c>
      <c r="D25" s="135" t="s">
        <v>11</v>
      </c>
      <c r="E25" s="77">
        <f>E27+E28+E29</f>
        <v>17886.400000000001</v>
      </c>
      <c r="F25" s="77">
        <f t="shared" ref="F25:I25" si="8">F27+F28+F29</f>
        <v>29864.2</v>
      </c>
      <c r="G25" s="77">
        <f t="shared" si="8"/>
        <v>27198.7</v>
      </c>
      <c r="H25" s="77">
        <f t="shared" si="8"/>
        <v>24075.9</v>
      </c>
      <c r="I25" s="77">
        <f t="shared" si="8"/>
        <v>24088.9</v>
      </c>
      <c r="J25" s="27">
        <f>J27+J28</f>
        <v>120398.40000000001</v>
      </c>
      <c r="K25" s="28" t="s">
        <v>5</v>
      </c>
    </row>
    <row r="26" spans="1:11" ht="12.75" customHeight="1" x14ac:dyDescent="0.25">
      <c r="A26" s="99"/>
      <c r="B26" s="114"/>
      <c r="C26" s="117"/>
      <c r="D26" s="136"/>
      <c r="E26" s="173" t="s">
        <v>7</v>
      </c>
      <c r="F26" s="173"/>
      <c r="G26" s="173"/>
      <c r="H26" s="173"/>
      <c r="I26" s="173"/>
      <c r="J26" s="173"/>
      <c r="K26" s="174"/>
    </row>
    <row r="27" spans="1:11" ht="17.25" customHeight="1" x14ac:dyDescent="0.25">
      <c r="A27" s="99"/>
      <c r="B27" s="114"/>
      <c r="C27" s="117"/>
      <c r="D27" s="136"/>
      <c r="E27" s="31">
        <f>E32+E41+E50+E54+E46</f>
        <v>5464.1</v>
      </c>
      <c r="F27" s="31">
        <f t="shared" ref="F27:I27" si="9">F32+F41+F50+F54+F46</f>
        <v>14652</v>
      </c>
      <c r="G27" s="31">
        <f t="shared" si="9"/>
        <v>15698</v>
      </c>
      <c r="H27" s="31">
        <f t="shared" si="9"/>
        <v>15597</v>
      </c>
      <c r="I27" s="31">
        <f t="shared" si="9"/>
        <v>15597</v>
      </c>
      <c r="J27" s="31">
        <f>SUM(E27:I27)</f>
        <v>67008.100000000006</v>
      </c>
      <c r="K27" s="32" t="s">
        <v>8</v>
      </c>
    </row>
    <row r="28" spans="1:11" ht="19.5" customHeight="1" x14ac:dyDescent="0.25">
      <c r="A28" s="99"/>
      <c r="B28" s="114"/>
      <c r="C28" s="117"/>
      <c r="D28" s="136"/>
      <c r="E28" s="34">
        <f>E33+E42+E51+E55+E47+E38</f>
        <v>11917.1</v>
      </c>
      <c r="F28" s="34">
        <f>F33+F42+F51+F55+F47+F38</f>
        <v>14128.5</v>
      </c>
      <c r="G28" s="34">
        <f>G33+G42+G51+G55+G47+G38</f>
        <v>10373.9</v>
      </c>
      <c r="H28" s="34">
        <f>H33+H42+H51+H55+H47+H38</f>
        <v>8478.9</v>
      </c>
      <c r="I28" s="34">
        <f>I33+I42+I51+I55+I47+I38</f>
        <v>8491.9</v>
      </c>
      <c r="J28" s="34">
        <f>SUM(E28:I28)</f>
        <v>53390.3</v>
      </c>
      <c r="K28" s="78" t="s">
        <v>31</v>
      </c>
    </row>
    <row r="29" spans="1:11" ht="19.5" customHeight="1" x14ac:dyDescent="0.25">
      <c r="A29" s="100"/>
      <c r="B29" s="115"/>
      <c r="C29" s="118"/>
      <c r="D29" s="137"/>
      <c r="E29" s="20">
        <f>E43</f>
        <v>505.2</v>
      </c>
      <c r="F29" s="20">
        <f t="shared" ref="F29:I29" si="10">F43</f>
        <v>1083.7</v>
      </c>
      <c r="G29" s="20">
        <f t="shared" si="10"/>
        <v>1126.8</v>
      </c>
      <c r="H29" s="20">
        <f t="shared" si="10"/>
        <v>0</v>
      </c>
      <c r="I29" s="20">
        <f t="shared" si="10"/>
        <v>0</v>
      </c>
      <c r="J29" s="20">
        <f>SUM(E29:I29)</f>
        <v>2715.7</v>
      </c>
      <c r="K29" s="21" t="s">
        <v>68</v>
      </c>
    </row>
    <row r="30" spans="1:11" ht="17.25" customHeight="1" x14ac:dyDescent="0.25">
      <c r="A30" s="185">
        <v>5</v>
      </c>
      <c r="B30" s="113" t="s">
        <v>36</v>
      </c>
      <c r="C30" s="116" t="s">
        <v>30</v>
      </c>
      <c r="D30" s="135" t="s">
        <v>11</v>
      </c>
      <c r="E30" s="15">
        <f>E32+E33</f>
        <v>13420.7</v>
      </c>
      <c r="F30" s="15">
        <f t="shared" ref="F30:I30" si="11">F32+F33</f>
        <v>23421.5</v>
      </c>
      <c r="G30" s="15">
        <f t="shared" si="11"/>
        <v>21490.400000000001</v>
      </c>
      <c r="H30" s="15">
        <f t="shared" si="11"/>
        <v>19499.3</v>
      </c>
      <c r="I30" s="15">
        <f t="shared" si="11"/>
        <v>19512.3</v>
      </c>
      <c r="J30" s="15">
        <f>SUM(E30:I30)</f>
        <v>97344.2</v>
      </c>
      <c r="K30" s="16" t="s">
        <v>5</v>
      </c>
    </row>
    <row r="31" spans="1:11" ht="16.5" customHeight="1" x14ac:dyDescent="0.25">
      <c r="A31" s="186"/>
      <c r="B31" s="114"/>
      <c r="C31" s="117"/>
      <c r="D31" s="136"/>
      <c r="E31" s="17"/>
      <c r="F31" s="17"/>
      <c r="G31" s="17"/>
      <c r="H31" s="17"/>
      <c r="I31" s="17"/>
      <c r="J31" s="212" t="s">
        <v>7</v>
      </c>
      <c r="K31" s="213"/>
    </row>
    <row r="32" spans="1:11" ht="16.5" customHeight="1" x14ac:dyDescent="0.25">
      <c r="A32" s="186"/>
      <c r="B32" s="114"/>
      <c r="C32" s="117"/>
      <c r="D32" s="136"/>
      <c r="E32" s="15">
        <v>5254.9</v>
      </c>
      <c r="F32" s="15">
        <v>14419.2</v>
      </c>
      <c r="G32" s="15">
        <v>15422</v>
      </c>
      <c r="H32" s="15">
        <v>15325.9</v>
      </c>
      <c r="I32" s="15">
        <v>15325.9</v>
      </c>
      <c r="J32" s="15">
        <f>SUM(E32:I32)</f>
        <v>65747.899999999994</v>
      </c>
      <c r="K32" s="18" t="s">
        <v>8</v>
      </c>
    </row>
    <row r="33" spans="1:11" ht="18" customHeight="1" x14ac:dyDescent="0.25">
      <c r="A33" s="187"/>
      <c r="B33" s="115"/>
      <c r="C33" s="118"/>
      <c r="D33" s="137"/>
      <c r="E33" s="15">
        <v>8165.8</v>
      </c>
      <c r="F33" s="15">
        <v>9002.2999999999993</v>
      </c>
      <c r="G33" s="15">
        <v>6068.4</v>
      </c>
      <c r="H33" s="15">
        <v>4173.3999999999996</v>
      </c>
      <c r="I33" s="15">
        <v>4186.3999999999996</v>
      </c>
      <c r="J33" s="15">
        <f>SUM(E33:I33)</f>
        <v>31596.300000000003</v>
      </c>
      <c r="K33" s="18" t="s">
        <v>31</v>
      </c>
    </row>
    <row r="34" spans="1:11" ht="18" customHeight="1" x14ac:dyDescent="0.25">
      <c r="A34" s="185">
        <v>6</v>
      </c>
      <c r="B34" s="113" t="s">
        <v>150</v>
      </c>
      <c r="C34" s="116" t="s">
        <v>30</v>
      </c>
      <c r="D34" s="135" t="s">
        <v>11</v>
      </c>
      <c r="E34" s="15">
        <f>E36+E37+E38</f>
        <v>0</v>
      </c>
      <c r="F34" s="15">
        <f t="shared" ref="F34:I34" si="12">F36+F37+F38</f>
        <v>3.5</v>
      </c>
      <c r="G34" s="15">
        <f t="shared" si="12"/>
        <v>54</v>
      </c>
      <c r="H34" s="15">
        <f t="shared" si="12"/>
        <v>54</v>
      </c>
      <c r="I34" s="15">
        <f t="shared" si="12"/>
        <v>54</v>
      </c>
      <c r="J34" s="15">
        <f>SUM(E34:I34)</f>
        <v>165.5</v>
      </c>
      <c r="K34" s="12" t="s">
        <v>5</v>
      </c>
    </row>
    <row r="35" spans="1:11" ht="18" customHeight="1" x14ac:dyDescent="0.25">
      <c r="A35" s="186"/>
      <c r="B35" s="114"/>
      <c r="C35" s="117"/>
      <c r="D35" s="136"/>
      <c r="E35" s="15"/>
      <c r="F35" s="15"/>
      <c r="G35" s="15"/>
      <c r="H35" s="15"/>
      <c r="I35" s="15"/>
      <c r="J35" s="15"/>
      <c r="K35" s="44" t="s">
        <v>7</v>
      </c>
    </row>
    <row r="36" spans="1:11" ht="18" customHeight="1" x14ac:dyDescent="0.25">
      <c r="A36" s="186"/>
      <c r="B36" s="114"/>
      <c r="C36" s="117"/>
      <c r="D36" s="136"/>
      <c r="E36" s="15"/>
      <c r="F36" s="15"/>
      <c r="G36" s="15"/>
      <c r="H36" s="15"/>
      <c r="I36" s="15"/>
      <c r="J36" s="15"/>
      <c r="K36" s="41" t="s">
        <v>149</v>
      </c>
    </row>
    <row r="37" spans="1:11" ht="18" customHeight="1" x14ac:dyDescent="0.25">
      <c r="A37" s="186"/>
      <c r="B37" s="114"/>
      <c r="C37" s="117"/>
      <c r="D37" s="136"/>
      <c r="E37" s="15"/>
      <c r="F37" s="15"/>
      <c r="G37" s="15"/>
      <c r="H37" s="15"/>
      <c r="I37" s="15"/>
      <c r="J37" s="15"/>
      <c r="K37" s="19" t="s">
        <v>8</v>
      </c>
    </row>
    <row r="38" spans="1:11" ht="18" customHeight="1" x14ac:dyDescent="0.25">
      <c r="A38" s="187"/>
      <c r="B38" s="115"/>
      <c r="C38" s="118"/>
      <c r="D38" s="137"/>
      <c r="E38" s="15">
        <v>0</v>
      </c>
      <c r="F38" s="15">
        <v>3.5</v>
      </c>
      <c r="G38" s="15">
        <v>54</v>
      </c>
      <c r="H38" s="15">
        <v>54</v>
      </c>
      <c r="I38" s="15">
        <v>54</v>
      </c>
      <c r="J38" s="15">
        <f>SUM(E38:I38)</f>
        <v>165.5</v>
      </c>
      <c r="K38" s="39" t="s">
        <v>31</v>
      </c>
    </row>
    <row r="39" spans="1:11" ht="18" customHeight="1" x14ac:dyDescent="0.25">
      <c r="A39" s="98">
        <v>7</v>
      </c>
      <c r="B39" s="113" t="s">
        <v>37</v>
      </c>
      <c r="C39" s="116" t="s">
        <v>30</v>
      </c>
      <c r="D39" s="135" t="s">
        <v>11</v>
      </c>
      <c r="E39" s="15">
        <f>E41+E42+E43</f>
        <v>4146.3999999999996</v>
      </c>
      <c r="F39" s="15">
        <f t="shared" ref="F39:I39" si="13">F41+F42+F43</f>
        <v>5250.3</v>
      </c>
      <c r="G39" s="15">
        <f t="shared" si="13"/>
        <v>4554.3</v>
      </c>
      <c r="H39" s="15">
        <f t="shared" si="13"/>
        <v>3423.1</v>
      </c>
      <c r="I39" s="15">
        <f t="shared" si="13"/>
        <v>3423.1</v>
      </c>
      <c r="J39" s="15">
        <f>SUM(E39:I39)</f>
        <v>20797.199999999997</v>
      </c>
      <c r="K39" s="18" t="s">
        <v>5</v>
      </c>
    </row>
    <row r="40" spans="1:11" ht="16.5" customHeight="1" x14ac:dyDescent="0.25">
      <c r="A40" s="99"/>
      <c r="B40" s="114"/>
      <c r="C40" s="117"/>
      <c r="D40" s="136"/>
      <c r="E40" s="15"/>
      <c r="F40" s="15"/>
      <c r="G40" s="15"/>
      <c r="H40" s="15"/>
      <c r="I40" s="15"/>
      <c r="J40" s="15"/>
      <c r="K40" s="19" t="s">
        <v>7</v>
      </c>
    </row>
    <row r="41" spans="1:11" ht="18" customHeight="1" x14ac:dyDescent="0.25">
      <c r="A41" s="99"/>
      <c r="B41" s="114"/>
      <c r="C41" s="117"/>
      <c r="D41" s="136"/>
      <c r="E41" s="20">
        <v>185.1</v>
      </c>
      <c r="F41" s="20">
        <v>212</v>
      </c>
      <c r="G41" s="20">
        <v>228</v>
      </c>
      <c r="H41" s="20">
        <v>223.6</v>
      </c>
      <c r="I41" s="20">
        <v>223.6</v>
      </c>
      <c r="J41" s="20">
        <f>SUM(E41:I41)</f>
        <v>1072.3</v>
      </c>
      <c r="K41" s="21" t="s">
        <v>8</v>
      </c>
    </row>
    <row r="42" spans="1:11" ht="16.5" customHeight="1" x14ac:dyDescent="0.25">
      <c r="A42" s="99"/>
      <c r="B42" s="114"/>
      <c r="C42" s="117"/>
      <c r="D42" s="136"/>
      <c r="E42" s="15">
        <v>3456.1</v>
      </c>
      <c r="F42" s="15">
        <v>3954.6</v>
      </c>
      <c r="G42" s="15">
        <v>3199.5</v>
      </c>
      <c r="H42" s="15">
        <v>3199.5</v>
      </c>
      <c r="I42" s="15">
        <v>3199.5</v>
      </c>
      <c r="J42" s="15">
        <f>SUM(E42:I42)</f>
        <v>17009.2</v>
      </c>
      <c r="K42" s="18" t="s">
        <v>31</v>
      </c>
    </row>
    <row r="43" spans="1:11" ht="16.5" customHeight="1" x14ac:dyDescent="0.25">
      <c r="A43" s="100"/>
      <c r="B43" s="115"/>
      <c r="C43" s="118"/>
      <c r="D43" s="137"/>
      <c r="E43" s="15">
        <v>505.2</v>
      </c>
      <c r="F43" s="15">
        <v>1083.7</v>
      </c>
      <c r="G43" s="15">
        <v>1126.8</v>
      </c>
      <c r="H43" s="15">
        <v>0</v>
      </c>
      <c r="I43" s="15">
        <v>0</v>
      </c>
      <c r="J43" s="15">
        <f>SUM(E43:I43)</f>
        <v>2715.7</v>
      </c>
      <c r="K43" s="18" t="s">
        <v>68</v>
      </c>
    </row>
    <row r="44" spans="1:11" ht="16.5" customHeight="1" x14ac:dyDescent="0.25">
      <c r="A44" s="101">
        <v>8</v>
      </c>
      <c r="B44" s="104" t="s">
        <v>148</v>
      </c>
      <c r="C44" s="107" t="s">
        <v>30</v>
      </c>
      <c r="D44" s="110" t="s">
        <v>11</v>
      </c>
      <c r="E44" s="22">
        <f>E46+E47</f>
        <v>0</v>
      </c>
      <c r="F44" s="22">
        <f t="shared" ref="F44:I44" si="14">F46+F47</f>
        <v>885.5</v>
      </c>
      <c r="G44" s="22">
        <f t="shared" si="14"/>
        <v>742</v>
      </c>
      <c r="H44" s="22">
        <f t="shared" si="14"/>
        <v>742</v>
      </c>
      <c r="I44" s="22">
        <f t="shared" si="14"/>
        <v>742</v>
      </c>
      <c r="J44" s="22">
        <f>SUM(E44:I44)</f>
        <v>3111.5</v>
      </c>
      <c r="K44" s="25" t="s">
        <v>5</v>
      </c>
    </row>
    <row r="45" spans="1:11" ht="16.5" customHeight="1" x14ac:dyDescent="0.25">
      <c r="A45" s="102"/>
      <c r="B45" s="105"/>
      <c r="C45" s="108"/>
      <c r="D45" s="111"/>
      <c r="E45" s="22"/>
      <c r="F45" s="22"/>
      <c r="G45" s="22"/>
      <c r="H45" s="22"/>
      <c r="I45" s="22"/>
      <c r="J45" s="22"/>
      <c r="K45" s="23" t="s">
        <v>7</v>
      </c>
    </row>
    <row r="46" spans="1:11" ht="16.5" customHeight="1" x14ac:dyDescent="0.25">
      <c r="A46" s="102"/>
      <c r="B46" s="105"/>
      <c r="C46" s="108"/>
      <c r="D46" s="111"/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f>SUM(E46:I46)</f>
        <v>0</v>
      </c>
      <c r="K46" s="24" t="s">
        <v>8</v>
      </c>
    </row>
    <row r="47" spans="1:11" ht="16.5" customHeight="1" x14ac:dyDescent="0.25">
      <c r="A47" s="103"/>
      <c r="B47" s="106"/>
      <c r="C47" s="109"/>
      <c r="D47" s="112"/>
      <c r="E47" s="22">
        <v>0</v>
      </c>
      <c r="F47" s="22">
        <v>885.5</v>
      </c>
      <c r="G47" s="22">
        <v>742</v>
      </c>
      <c r="H47" s="22">
        <v>742</v>
      </c>
      <c r="I47" s="22">
        <v>742</v>
      </c>
      <c r="J47" s="22">
        <f>SUM(E47:I47)</f>
        <v>3111.5</v>
      </c>
      <c r="K47" s="25" t="s">
        <v>31</v>
      </c>
    </row>
    <row r="48" spans="1:11" ht="16.5" customHeight="1" x14ac:dyDescent="0.25">
      <c r="A48" s="185">
        <v>9</v>
      </c>
      <c r="B48" s="113" t="s">
        <v>38</v>
      </c>
      <c r="C48" s="116" t="s">
        <v>30</v>
      </c>
      <c r="D48" s="135" t="s">
        <v>11</v>
      </c>
      <c r="E48" s="15">
        <f>E50+E51</f>
        <v>24.1</v>
      </c>
      <c r="F48" s="15">
        <f t="shared" ref="F48:I48" si="15">F50+F51</f>
        <v>20.8</v>
      </c>
      <c r="G48" s="15">
        <f t="shared" si="15"/>
        <v>48</v>
      </c>
      <c r="H48" s="15">
        <f t="shared" si="15"/>
        <v>47.5</v>
      </c>
      <c r="I48" s="15">
        <f t="shared" si="15"/>
        <v>47.5</v>
      </c>
      <c r="J48" s="15">
        <f>SUM(E48:I48)</f>
        <v>187.9</v>
      </c>
      <c r="K48" s="18" t="s">
        <v>5</v>
      </c>
    </row>
    <row r="49" spans="1:11" ht="16.5" customHeight="1" x14ac:dyDescent="0.25">
      <c r="A49" s="186"/>
      <c r="B49" s="114"/>
      <c r="C49" s="117"/>
      <c r="D49" s="136"/>
      <c r="E49" s="15"/>
      <c r="F49" s="15"/>
      <c r="G49" s="15"/>
      <c r="H49" s="15"/>
      <c r="I49" s="15"/>
      <c r="J49" s="15"/>
      <c r="K49" s="18" t="s">
        <v>7</v>
      </c>
    </row>
    <row r="50" spans="1:11" ht="16.5" customHeight="1" x14ac:dyDescent="0.25">
      <c r="A50" s="186"/>
      <c r="B50" s="114"/>
      <c r="C50" s="117"/>
      <c r="D50" s="136"/>
      <c r="E50" s="15">
        <v>24.1</v>
      </c>
      <c r="F50" s="15">
        <v>20.8</v>
      </c>
      <c r="G50" s="15">
        <v>48</v>
      </c>
      <c r="H50" s="15">
        <v>47.5</v>
      </c>
      <c r="I50" s="15">
        <v>47.5</v>
      </c>
      <c r="J50" s="15">
        <f>SUM(E50:I50)</f>
        <v>187.9</v>
      </c>
      <c r="K50" s="18" t="s">
        <v>8</v>
      </c>
    </row>
    <row r="51" spans="1:11" ht="16.5" customHeight="1" x14ac:dyDescent="0.25">
      <c r="A51" s="187"/>
      <c r="B51" s="115"/>
      <c r="C51" s="118"/>
      <c r="D51" s="137"/>
      <c r="E51" s="15"/>
      <c r="F51" s="15"/>
      <c r="G51" s="15"/>
      <c r="H51" s="15"/>
      <c r="I51" s="15"/>
      <c r="J51" s="15"/>
      <c r="K51" s="18" t="s">
        <v>31</v>
      </c>
    </row>
    <row r="52" spans="1:11" ht="16.5" customHeight="1" x14ac:dyDescent="0.25">
      <c r="A52" s="185">
        <v>10</v>
      </c>
      <c r="B52" s="113" t="s">
        <v>89</v>
      </c>
      <c r="C52" s="116" t="s">
        <v>30</v>
      </c>
      <c r="D52" s="135" t="s">
        <v>11</v>
      </c>
      <c r="E52" s="15">
        <f>E54+E55</f>
        <v>295.2</v>
      </c>
      <c r="F52" s="15">
        <f t="shared" ref="F52:I52" si="16">F54+F55</f>
        <v>282.60000000000002</v>
      </c>
      <c r="G52" s="15">
        <f t="shared" si="16"/>
        <v>310</v>
      </c>
      <c r="H52" s="15">
        <f t="shared" si="16"/>
        <v>310</v>
      </c>
      <c r="I52" s="15">
        <f t="shared" si="16"/>
        <v>310</v>
      </c>
      <c r="J52" s="15">
        <f>SUM(E52:I52)</f>
        <v>1507.8</v>
      </c>
      <c r="K52" s="18" t="s">
        <v>5</v>
      </c>
    </row>
    <row r="53" spans="1:11" ht="16.5" customHeight="1" x14ac:dyDescent="0.25">
      <c r="A53" s="186"/>
      <c r="B53" s="114"/>
      <c r="C53" s="117"/>
      <c r="D53" s="136"/>
      <c r="E53" s="15"/>
      <c r="F53" s="15"/>
      <c r="G53" s="15"/>
      <c r="H53" s="15"/>
      <c r="I53" s="15"/>
      <c r="J53" s="15"/>
      <c r="K53" s="18" t="s">
        <v>7</v>
      </c>
    </row>
    <row r="54" spans="1:11" ht="16.5" customHeight="1" x14ac:dyDescent="0.25">
      <c r="A54" s="186"/>
      <c r="B54" s="114"/>
      <c r="C54" s="117"/>
      <c r="D54" s="136"/>
      <c r="E54" s="15"/>
      <c r="F54" s="15"/>
      <c r="G54" s="15"/>
      <c r="H54" s="15"/>
      <c r="I54" s="15"/>
      <c r="J54" s="15"/>
      <c r="K54" s="18" t="s">
        <v>8</v>
      </c>
    </row>
    <row r="55" spans="1:11" ht="16.5" customHeight="1" x14ac:dyDescent="0.25">
      <c r="A55" s="187"/>
      <c r="B55" s="115"/>
      <c r="C55" s="118"/>
      <c r="D55" s="137"/>
      <c r="E55" s="26">
        <v>295.2</v>
      </c>
      <c r="F55" s="26">
        <v>282.60000000000002</v>
      </c>
      <c r="G55" s="26">
        <v>310</v>
      </c>
      <c r="H55" s="26">
        <v>310</v>
      </c>
      <c r="I55" s="26">
        <v>310</v>
      </c>
      <c r="J55" s="26">
        <f>SUM(E55:I55)</f>
        <v>1507.8</v>
      </c>
      <c r="K55" s="19" t="s">
        <v>31</v>
      </c>
    </row>
    <row r="56" spans="1:11" ht="14.25" customHeight="1" x14ac:dyDescent="0.25">
      <c r="A56" s="185">
        <v>11</v>
      </c>
      <c r="B56" s="144" t="s">
        <v>94</v>
      </c>
      <c r="C56" s="141" t="s">
        <v>27</v>
      </c>
      <c r="D56" s="135" t="s">
        <v>11</v>
      </c>
      <c r="E56" s="27">
        <f>E58+E59</f>
        <v>313.3</v>
      </c>
      <c r="F56" s="27">
        <f t="shared" ref="F56:J56" si="17">F58+F59</f>
        <v>10039.6</v>
      </c>
      <c r="G56" s="27">
        <f t="shared" si="17"/>
        <v>13315.5</v>
      </c>
      <c r="H56" s="27">
        <f t="shared" si="17"/>
        <v>666</v>
      </c>
      <c r="I56" s="27">
        <f t="shared" si="17"/>
        <v>666</v>
      </c>
      <c r="J56" s="27">
        <f t="shared" si="17"/>
        <v>25000.400000000001</v>
      </c>
      <c r="K56" s="28" t="s">
        <v>5</v>
      </c>
    </row>
    <row r="57" spans="1:11" x14ac:dyDescent="0.25">
      <c r="A57" s="186"/>
      <c r="B57" s="145"/>
      <c r="C57" s="142"/>
      <c r="D57" s="136"/>
      <c r="E57" s="173" t="s">
        <v>7</v>
      </c>
      <c r="F57" s="173"/>
      <c r="G57" s="173"/>
      <c r="H57" s="173"/>
      <c r="I57" s="173"/>
      <c r="J57" s="173"/>
      <c r="K57" s="174"/>
    </row>
    <row r="58" spans="1:11" ht="19.5" customHeight="1" x14ac:dyDescent="0.25">
      <c r="A58" s="186"/>
      <c r="B58" s="145"/>
      <c r="C58" s="142"/>
      <c r="D58" s="136"/>
      <c r="E58" s="29">
        <v>0</v>
      </c>
      <c r="F58" s="29">
        <v>9023</v>
      </c>
      <c r="G58" s="29">
        <v>12649.5</v>
      </c>
      <c r="H58" s="30">
        <v>0</v>
      </c>
      <c r="I58" s="29">
        <v>0</v>
      </c>
      <c r="J58" s="31">
        <f>SUM(E58:I58)</f>
        <v>21672.5</v>
      </c>
      <c r="K58" s="32" t="s">
        <v>8</v>
      </c>
    </row>
    <row r="59" spans="1:11" x14ac:dyDescent="0.25">
      <c r="A59" s="187"/>
      <c r="B59" s="146"/>
      <c r="C59" s="143"/>
      <c r="D59" s="137"/>
      <c r="E59" s="33">
        <v>313.3</v>
      </c>
      <c r="F59" s="33">
        <v>1016.6</v>
      </c>
      <c r="G59" s="33">
        <v>666</v>
      </c>
      <c r="H59" s="33">
        <v>666</v>
      </c>
      <c r="I59" s="33">
        <v>666</v>
      </c>
      <c r="J59" s="34">
        <f>SUM(E59:I59)</f>
        <v>3327.9</v>
      </c>
      <c r="K59" s="32" t="s">
        <v>31</v>
      </c>
    </row>
    <row r="60" spans="1:11" x14ac:dyDescent="0.25">
      <c r="A60" s="185">
        <v>12</v>
      </c>
      <c r="B60" s="113" t="s">
        <v>32</v>
      </c>
      <c r="C60" s="116" t="s">
        <v>30</v>
      </c>
      <c r="D60" s="135" t="s">
        <v>11</v>
      </c>
      <c r="E60" s="35">
        <f>SUM(E62:E63)</f>
        <v>0</v>
      </c>
      <c r="F60" s="35">
        <f t="shared" ref="F60:I60" si="18">SUM(F62:F63)</f>
        <v>2604.1</v>
      </c>
      <c r="G60" s="35">
        <f t="shared" si="18"/>
        <v>1688.8</v>
      </c>
      <c r="H60" s="35">
        <f t="shared" si="18"/>
        <v>0</v>
      </c>
      <c r="I60" s="35">
        <f t="shared" si="18"/>
        <v>0</v>
      </c>
      <c r="J60" s="20">
        <f>SUM(E60:I60)</f>
        <v>4292.8999999999996</v>
      </c>
      <c r="K60" s="21" t="s">
        <v>5</v>
      </c>
    </row>
    <row r="61" spans="1:11" x14ac:dyDescent="0.25">
      <c r="A61" s="186"/>
      <c r="B61" s="114"/>
      <c r="C61" s="117"/>
      <c r="D61" s="136"/>
      <c r="E61" s="17"/>
      <c r="F61" s="17"/>
      <c r="G61" s="17"/>
      <c r="H61" s="17"/>
      <c r="I61" s="17"/>
      <c r="J61" s="15"/>
      <c r="K61" s="18" t="s">
        <v>7</v>
      </c>
    </row>
    <row r="62" spans="1:11" x14ac:dyDescent="0.25">
      <c r="A62" s="186"/>
      <c r="B62" s="114"/>
      <c r="C62" s="117"/>
      <c r="D62" s="136"/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5">
        <f>SUM(E62:I62)</f>
        <v>0</v>
      </c>
      <c r="K62" s="18" t="s">
        <v>8</v>
      </c>
    </row>
    <row r="63" spans="1:11" x14ac:dyDescent="0.25">
      <c r="A63" s="187"/>
      <c r="B63" s="115"/>
      <c r="C63" s="118"/>
      <c r="D63" s="137"/>
      <c r="E63" s="36">
        <v>0</v>
      </c>
      <c r="F63" s="36">
        <v>2604.1</v>
      </c>
      <c r="G63" s="36">
        <v>1688.8</v>
      </c>
      <c r="H63" s="36">
        <v>0</v>
      </c>
      <c r="I63" s="36">
        <v>0</v>
      </c>
      <c r="J63" s="26">
        <f>SUM(E63:I63)</f>
        <v>4292.8999999999996</v>
      </c>
      <c r="K63" s="19" t="s">
        <v>31</v>
      </c>
    </row>
    <row r="64" spans="1:11" ht="16.5" customHeight="1" x14ac:dyDescent="0.25">
      <c r="A64" s="185">
        <v>13</v>
      </c>
      <c r="B64" s="144" t="s">
        <v>95</v>
      </c>
      <c r="C64" s="141" t="s">
        <v>14</v>
      </c>
      <c r="D64" s="147" t="s">
        <v>10</v>
      </c>
      <c r="E64" s="27">
        <f>E66+E67</f>
        <v>0</v>
      </c>
      <c r="F64" s="27">
        <f t="shared" ref="F64:J64" si="19">F66+F67</f>
        <v>0</v>
      </c>
      <c r="G64" s="27">
        <f t="shared" si="19"/>
        <v>0</v>
      </c>
      <c r="H64" s="27">
        <f t="shared" si="19"/>
        <v>0</v>
      </c>
      <c r="I64" s="27">
        <f t="shared" si="19"/>
        <v>0</v>
      </c>
      <c r="J64" s="27">
        <f t="shared" si="19"/>
        <v>0</v>
      </c>
      <c r="K64" s="28" t="s">
        <v>5</v>
      </c>
    </row>
    <row r="65" spans="1:11" x14ac:dyDescent="0.25">
      <c r="A65" s="186"/>
      <c r="B65" s="145"/>
      <c r="C65" s="142"/>
      <c r="D65" s="148"/>
      <c r="E65" s="173" t="s">
        <v>7</v>
      </c>
      <c r="F65" s="173"/>
      <c r="G65" s="173"/>
      <c r="H65" s="173"/>
      <c r="I65" s="173"/>
      <c r="J65" s="173"/>
      <c r="K65" s="174"/>
    </row>
    <row r="66" spans="1:11" ht="47.25" customHeight="1" x14ac:dyDescent="0.25">
      <c r="A66" s="186"/>
      <c r="B66" s="145"/>
      <c r="C66" s="142"/>
      <c r="D66" s="148"/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31">
        <f>SUM(E66:I66)</f>
        <v>0</v>
      </c>
      <c r="K66" s="32" t="s">
        <v>8</v>
      </c>
    </row>
    <row r="67" spans="1:11" ht="30" customHeight="1" x14ac:dyDescent="0.25">
      <c r="A67" s="187"/>
      <c r="B67" s="146"/>
      <c r="C67" s="143"/>
      <c r="D67" s="149"/>
      <c r="E67" s="33">
        <v>0</v>
      </c>
      <c r="F67" s="34">
        <v>0</v>
      </c>
      <c r="G67" s="34">
        <v>0</v>
      </c>
      <c r="H67" s="34">
        <v>0</v>
      </c>
      <c r="I67" s="34">
        <f>ROUND(H67*1.0511,0)</f>
        <v>0</v>
      </c>
      <c r="J67" s="34">
        <f>SUM(E67:I67)</f>
        <v>0</v>
      </c>
      <c r="K67" s="32" t="s">
        <v>31</v>
      </c>
    </row>
    <row r="68" spans="1:11" ht="18" customHeight="1" x14ac:dyDescent="0.25">
      <c r="A68" s="185">
        <v>14</v>
      </c>
      <c r="B68" s="113" t="s">
        <v>33</v>
      </c>
      <c r="C68" s="116" t="s">
        <v>30</v>
      </c>
      <c r="D68" s="135" t="s">
        <v>15</v>
      </c>
      <c r="E68" s="35">
        <f>E70</f>
        <v>0</v>
      </c>
      <c r="F68" s="35">
        <f t="shared" ref="F68:I68" si="20">F70</f>
        <v>0</v>
      </c>
      <c r="G68" s="35">
        <f t="shared" si="20"/>
        <v>0</v>
      </c>
      <c r="H68" s="35">
        <f t="shared" si="20"/>
        <v>0</v>
      </c>
      <c r="I68" s="35">
        <f t="shared" si="20"/>
        <v>0</v>
      </c>
      <c r="J68" s="20">
        <f>SUM(E68:I68)</f>
        <v>0</v>
      </c>
      <c r="K68" s="21" t="s">
        <v>5</v>
      </c>
    </row>
    <row r="69" spans="1:11" ht="18" customHeight="1" x14ac:dyDescent="0.25">
      <c r="A69" s="186"/>
      <c r="B69" s="114"/>
      <c r="C69" s="117"/>
      <c r="D69" s="136"/>
      <c r="E69" s="17"/>
      <c r="F69" s="15"/>
      <c r="G69" s="15"/>
      <c r="H69" s="15"/>
      <c r="I69" s="15"/>
      <c r="J69" s="15"/>
      <c r="K69" s="18" t="s">
        <v>7</v>
      </c>
    </row>
    <row r="70" spans="1:11" ht="20.25" customHeight="1" x14ac:dyDescent="0.25">
      <c r="A70" s="187"/>
      <c r="B70" s="115"/>
      <c r="C70" s="118"/>
      <c r="D70" s="137"/>
      <c r="E70" s="36">
        <v>0</v>
      </c>
      <c r="F70" s="26">
        <v>0</v>
      </c>
      <c r="G70" s="26">
        <v>0</v>
      </c>
      <c r="H70" s="26">
        <v>0</v>
      </c>
      <c r="I70" s="26">
        <v>0</v>
      </c>
      <c r="J70" s="26">
        <f>SUM(E70:I70)</f>
        <v>0</v>
      </c>
      <c r="K70" s="19" t="s">
        <v>31</v>
      </c>
    </row>
    <row r="71" spans="1:11" ht="17.25" customHeight="1" x14ac:dyDescent="0.25">
      <c r="A71" s="185">
        <v>15</v>
      </c>
      <c r="B71" s="144" t="s">
        <v>34</v>
      </c>
      <c r="C71" s="141" t="s">
        <v>27</v>
      </c>
      <c r="D71" s="135" t="s">
        <v>15</v>
      </c>
      <c r="E71" s="77">
        <f>E73</f>
        <v>0</v>
      </c>
      <c r="F71" s="77">
        <f t="shared" ref="F71:J71" si="21">F73</f>
        <v>0</v>
      </c>
      <c r="G71" s="77">
        <f t="shared" si="21"/>
        <v>0</v>
      </c>
      <c r="H71" s="77">
        <f t="shared" si="21"/>
        <v>0</v>
      </c>
      <c r="I71" s="77">
        <f t="shared" si="21"/>
        <v>0</v>
      </c>
      <c r="J71" s="77">
        <f t="shared" si="21"/>
        <v>0</v>
      </c>
      <c r="K71" s="28" t="s">
        <v>5</v>
      </c>
    </row>
    <row r="72" spans="1:11" ht="12.75" customHeight="1" x14ac:dyDescent="0.25">
      <c r="A72" s="186"/>
      <c r="B72" s="145"/>
      <c r="C72" s="142"/>
      <c r="D72" s="136"/>
      <c r="E72" s="173" t="s">
        <v>7</v>
      </c>
      <c r="F72" s="173"/>
      <c r="G72" s="173"/>
      <c r="H72" s="173"/>
      <c r="I72" s="173"/>
      <c r="J72" s="173"/>
      <c r="K72" s="174"/>
    </row>
    <row r="73" spans="1:11" ht="61.5" customHeight="1" x14ac:dyDescent="0.25">
      <c r="A73" s="187"/>
      <c r="B73" s="146"/>
      <c r="C73" s="143"/>
      <c r="D73" s="137"/>
      <c r="E73" s="34">
        <v>0</v>
      </c>
      <c r="F73" s="34">
        <v>0</v>
      </c>
      <c r="G73" s="34">
        <f>ROUND(F73*1.0511,0)</f>
        <v>0</v>
      </c>
      <c r="H73" s="34">
        <v>0</v>
      </c>
      <c r="I73" s="34">
        <v>0</v>
      </c>
      <c r="J73" s="34">
        <f>SUM(E73:I73)</f>
        <v>0</v>
      </c>
      <c r="K73" s="32" t="s">
        <v>31</v>
      </c>
    </row>
    <row r="74" spans="1:11" ht="23.25" customHeight="1" x14ac:dyDescent="0.25">
      <c r="A74" s="185">
        <v>16</v>
      </c>
      <c r="B74" s="113" t="s">
        <v>35</v>
      </c>
      <c r="C74" s="116" t="s">
        <v>30</v>
      </c>
      <c r="D74" s="135" t="s">
        <v>15</v>
      </c>
      <c r="E74" s="20">
        <f>E76+E77</f>
        <v>0</v>
      </c>
      <c r="F74" s="20">
        <f t="shared" ref="F74:I74" si="22">F76+F77</f>
        <v>0</v>
      </c>
      <c r="G74" s="20">
        <f t="shared" si="22"/>
        <v>0</v>
      </c>
      <c r="H74" s="20">
        <f t="shared" si="22"/>
        <v>0</v>
      </c>
      <c r="I74" s="20">
        <f t="shared" si="22"/>
        <v>0</v>
      </c>
      <c r="J74" s="20">
        <f>SUM(E74:I74)</f>
        <v>0</v>
      </c>
      <c r="K74" s="21" t="s">
        <v>5</v>
      </c>
    </row>
    <row r="75" spans="1:11" ht="21" customHeight="1" x14ac:dyDescent="0.25">
      <c r="A75" s="186"/>
      <c r="B75" s="114"/>
      <c r="C75" s="117"/>
      <c r="D75" s="136"/>
      <c r="E75" s="15"/>
      <c r="F75" s="15"/>
      <c r="G75" s="15"/>
      <c r="H75" s="15"/>
      <c r="I75" s="15"/>
      <c r="J75" s="15"/>
      <c r="K75" s="18" t="s">
        <v>7</v>
      </c>
    </row>
    <row r="76" spans="1:11" ht="20.25" customHeight="1" x14ac:dyDescent="0.25">
      <c r="A76" s="186"/>
      <c r="B76" s="114"/>
      <c r="C76" s="117"/>
      <c r="D76" s="136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f>SUM(E76:I76)</f>
        <v>0</v>
      </c>
      <c r="K76" s="18" t="s">
        <v>8</v>
      </c>
    </row>
    <row r="77" spans="1:11" ht="26.25" customHeight="1" x14ac:dyDescent="0.25">
      <c r="A77" s="187"/>
      <c r="B77" s="115"/>
      <c r="C77" s="118"/>
      <c r="D77" s="137"/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f>SUM(E77:I77)</f>
        <v>0</v>
      </c>
      <c r="K77" s="19" t="s">
        <v>31</v>
      </c>
    </row>
    <row r="78" spans="1:11" ht="15" customHeight="1" x14ac:dyDescent="0.25">
      <c r="A78" s="185">
        <v>17</v>
      </c>
      <c r="B78" s="211" t="s">
        <v>157</v>
      </c>
      <c r="C78" s="141" t="s">
        <v>27</v>
      </c>
      <c r="D78" s="141" t="s">
        <v>15</v>
      </c>
      <c r="E78" s="77">
        <f>E80+E81</f>
        <v>0</v>
      </c>
      <c r="F78" s="77">
        <f t="shared" ref="F78:J78" si="23">F80+F81</f>
        <v>0</v>
      </c>
      <c r="G78" s="77">
        <f t="shared" si="23"/>
        <v>0</v>
      </c>
      <c r="H78" s="77">
        <f t="shared" si="23"/>
        <v>0</v>
      </c>
      <c r="I78" s="77">
        <f t="shared" si="23"/>
        <v>0</v>
      </c>
      <c r="J78" s="77">
        <f t="shared" si="23"/>
        <v>0</v>
      </c>
      <c r="K78" s="28" t="s">
        <v>5</v>
      </c>
    </row>
    <row r="79" spans="1:11" x14ac:dyDescent="0.25">
      <c r="A79" s="186"/>
      <c r="B79" s="188"/>
      <c r="C79" s="142"/>
      <c r="D79" s="142"/>
      <c r="E79" s="173" t="s">
        <v>7</v>
      </c>
      <c r="F79" s="173"/>
      <c r="G79" s="173"/>
      <c r="H79" s="173"/>
      <c r="I79" s="173"/>
      <c r="J79" s="173"/>
      <c r="K79" s="174"/>
    </row>
    <row r="80" spans="1:11" ht="25.5" customHeight="1" x14ac:dyDescent="0.25">
      <c r="A80" s="186"/>
      <c r="B80" s="188"/>
      <c r="C80" s="142"/>
      <c r="D80" s="142"/>
      <c r="E80" s="31">
        <f>E84</f>
        <v>0</v>
      </c>
      <c r="F80" s="31">
        <f t="shared" ref="F80:I80" si="24">F84</f>
        <v>0</v>
      </c>
      <c r="G80" s="31">
        <f t="shared" si="24"/>
        <v>0</v>
      </c>
      <c r="H80" s="31">
        <f t="shared" si="24"/>
        <v>0</v>
      </c>
      <c r="I80" s="31">
        <f t="shared" si="24"/>
        <v>0</v>
      </c>
      <c r="J80" s="31">
        <f>SUM(E80:I80)</f>
        <v>0</v>
      </c>
      <c r="K80" s="32" t="s">
        <v>8</v>
      </c>
    </row>
    <row r="81" spans="1:11" ht="25.5" customHeight="1" x14ac:dyDescent="0.25">
      <c r="A81" s="187"/>
      <c r="B81" s="189"/>
      <c r="C81" s="143"/>
      <c r="D81" s="143"/>
      <c r="E81" s="34">
        <f>E85</f>
        <v>0</v>
      </c>
      <c r="F81" s="34">
        <f t="shared" ref="F81:I81" si="25">F85</f>
        <v>0</v>
      </c>
      <c r="G81" s="34">
        <f t="shared" si="25"/>
        <v>0</v>
      </c>
      <c r="H81" s="34">
        <f t="shared" si="25"/>
        <v>0</v>
      </c>
      <c r="I81" s="34">
        <f t="shared" si="25"/>
        <v>0</v>
      </c>
      <c r="J81" s="34">
        <f>SUM(E81:I81)</f>
        <v>0</v>
      </c>
      <c r="K81" s="32" t="s">
        <v>31</v>
      </c>
    </row>
    <row r="82" spans="1:11" ht="15.75" customHeight="1" x14ac:dyDescent="0.25">
      <c r="A82" s="185">
        <v>18</v>
      </c>
      <c r="B82" s="144" t="s">
        <v>131</v>
      </c>
      <c r="C82" s="141" t="s">
        <v>27</v>
      </c>
      <c r="D82" s="147" t="s">
        <v>15</v>
      </c>
      <c r="E82" s="77">
        <f>E85</f>
        <v>0</v>
      </c>
      <c r="F82" s="77">
        <f t="shared" ref="F82:J82" si="26">F85</f>
        <v>0</v>
      </c>
      <c r="G82" s="77">
        <f t="shared" si="26"/>
        <v>0</v>
      </c>
      <c r="H82" s="77">
        <f t="shared" si="26"/>
        <v>0</v>
      </c>
      <c r="I82" s="77">
        <f t="shared" si="26"/>
        <v>0</v>
      </c>
      <c r="J82" s="77">
        <f t="shared" si="26"/>
        <v>0</v>
      </c>
      <c r="K82" s="28" t="s">
        <v>5</v>
      </c>
    </row>
    <row r="83" spans="1:11" ht="21" customHeight="1" x14ac:dyDescent="0.25">
      <c r="A83" s="186"/>
      <c r="B83" s="145"/>
      <c r="C83" s="142"/>
      <c r="D83" s="148"/>
      <c r="E83" s="173" t="s">
        <v>7</v>
      </c>
      <c r="F83" s="173"/>
      <c r="G83" s="173"/>
      <c r="H83" s="173"/>
      <c r="I83" s="173"/>
      <c r="J83" s="173"/>
      <c r="K83" s="174"/>
    </row>
    <row r="84" spans="1:11" ht="21" customHeight="1" x14ac:dyDescent="0.25">
      <c r="A84" s="186"/>
      <c r="B84" s="199"/>
      <c r="C84" s="156"/>
      <c r="D84" s="181"/>
      <c r="E84" s="79">
        <f>E88+E92</f>
        <v>0</v>
      </c>
      <c r="F84" s="79">
        <f t="shared" ref="F84:I84" si="27">F88+F92</f>
        <v>0</v>
      </c>
      <c r="G84" s="79">
        <f t="shared" si="27"/>
        <v>0</v>
      </c>
      <c r="H84" s="79">
        <f t="shared" si="27"/>
        <v>0</v>
      </c>
      <c r="I84" s="79">
        <f t="shared" si="27"/>
        <v>0</v>
      </c>
      <c r="J84" s="79">
        <f>J88+J92</f>
        <v>0</v>
      </c>
      <c r="K84" s="80" t="s">
        <v>8</v>
      </c>
    </row>
    <row r="85" spans="1:11" ht="22.5" customHeight="1" x14ac:dyDescent="0.25">
      <c r="A85" s="187"/>
      <c r="B85" s="146"/>
      <c r="C85" s="143"/>
      <c r="D85" s="149"/>
      <c r="E85" s="34">
        <f>E89+E93</f>
        <v>0</v>
      </c>
      <c r="F85" s="34">
        <f t="shared" ref="F85:I85" si="28">F89+F93</f>
        <v>0</v>
      </c>
      <c r="G85" s="34">
        <f t="shared" si="28"/>
        <v>0</v>
      </c>
      <c r="H85" s="34">
        <f t="shared" si="28"/>
        <v>0</v>
      </c>
      <c r="I85" s="34">
        <f t="shared" si="28"/>
        <v>0</v>
      </c>
      <c r="J85" s="34">
        <f>SUM(E85:I85)</f>
        <v>0</v>
      </c>
      <c r="K85" s="32" t="s">
        <v>31</v>
      </c>
    </row>
    <row r="86" spans="1:11" ht="19.5" customHeight="1" x14ac:dyDescent="0.25">
      <c r="A86" s="185">
        <v>19</v>
      </c>
      <c r="B86" s="113" t="s">
        <v>40</v>
      </c>
      <c r="C86" s="116" t="s">
        <v>30</v>
      </c>
      <c r="D86" s="135" t="s">
        <v>15</v>
      </c>
      <c r="E86" s="20">
        <f>E88+E89</f>
        <v>0</v>
      </c>
      <c r="F86" s="20">
        <f t="shared" ref="F86:J86" si="29">F88+F89</f>
        <v>0</v>
      </c>
      <c r="G86" s="20">
        <f t="shared" si="29"/>
        <v>0</v>
      </c>
      <c r="H86" s="20">
        <f t="shared" si="29"/>
        <v>0</v>
      </c>
      <c r="I86" s="20">
        <f t="shared" si="29"/>
        <v>0</v>
      </c>
      <c r="J86" s="20">
        <f t="shared" si="29"/>
        <v>0</v>
      </c>
      <c r="K86" s="21" t="s">
        <v>5</v>
      </c>
    </row>
    <row r="87" spans="1:11" ht="17.25" customHeight="1" x14ac:dyDescent="0.25">
      <c r="A87" s="186"/>
      <c r="B87" s="114"/>
      <c r="C87" s="117"/>
      <c r="D87" s="136"/>
      <c r="E87" s="15"/>
      <c r="F87" s="15"/>
      <c r="G87" s="15"/>
      <c r="H87" s="15"/>
      <c r="I87" s="15"/>
      <c r="J87" s="15"/>
      <c r="K87" s="18" t="s">
        <v>7</v>
      </c>
    </row>
    <row r="88" spans="1:11" ht="17.25" customHeight="1" x14ac:dyDescent="0.25">
      <c r="A88" s="186"/>
      <c r="B88" s="114"/>
      <c r="C88" s="117"/>
      <c r="D88" s="136"/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f>SUM(E88:I88)</f>
        <v>0</v>
      </c>
      <c r="K88" s="18" t="s">
        <v>8</v>
      </c>
    </row>
    <row r="89" spans="1:11" ht="16.5" customHeight="1" x14ac:dyDescent="0.25">
      <c r="A89" s="187"/>
      <c r="B89" s="115"/>
      <c r="C89" s="118"/>
      <c r="D89" s="137"/>
      <c r="E89" s="15"/>
      <c r="F89" s="15">
        <v>0</v>
      </c>
      <c r="G89" s="15">
        <v>0</v>
      </c>
      <c r="H89" s="15">
        <v>0</v>
      </c>
      <c r="I89" s="15">
        <v>0</v>
      </c>
      <c r="J89" s="15">
        <f>SUM(E89:I89)</f>
        <v>0</v>
      </c>
      <c r="K89" s="18" t="s">
        <v>31</v>
      </c>
    </row>
    <row r="90" spans="1:11" ht="16.5" customHeight="1" x14ac:dyDescent="0.25">
      <c r="A90" s="185">
        <v>20</v>
      </c>
      <c r="B90" s="113" t="s">
        <v>41</v>
      </c>
      <c r="C90" s="116" t="s">
        <v>30</v>
      </c>
      <c r="D90" s="135" t="s">
        <v>15</v>
      </c>
      <c r="E90" s="15">
        <f>SUM(E92:E93)</f>
        <v>0</v>
      </c>
      <c r="F90" s="15">
        <f>SUM(F92:F93)</f>
        <v>0</v>
      </c>
      <c r="G90" s="15">
        <f>SUM(G92:G93)</f>
        <v>0</v>
      </c>
      <c r="H90" s="15">
        <f>SUM(H92:H93)</f>
        <v>0</v>
      </c>
      <c r="I90" s="15">
        <f>SUM(I92:I93)</f>
        <v>0</v>
      </c>
      <c r="J90" s="15">
        <f>SUM(E90:I90)</f>
        <v>0</v>
      </c>
      <c r="K90" s="18" t="s">
        <v>5</v>
      </c>
    </row>
    <row r="91" spans="1:11" ht="16.5" customHeight="1" x14ac:dyDescent="0.25">
      <c r="A91" s="186"/>
      <c r="B91" s="114"/>
      <c r="C91" s="117"/>
      <c r="D91" s="136"/>
      <c r="E91" s="15"/>
      <c r="F91" s="15"/>
      <c r="G91" s="15"/>
      <c r="H91" s="15"/>
      <c r="I91" s="15"/>
      <c r="J91" s="15"/>
      <c r="K91" s="18" t="s">
        <v>7</v>
      </c>
    </row>
    <row r="92" spans="1:11" ht="16.5" customHeight="1" x14ac:dyDescent="0.25">
      <c r="A92" s="186"/>
      <c r="B92" s="114"/>
      <c r="C92" s="117"/>
      <c r="D92" s="136"/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f>SUM(E92:I92)</f>
        <v>0</v>
      </c>
      <c r="K92" s="18" t="s">
        <v>8</v>
      </c>
    </row>
    <row r="93" spans="1:11" ht="16.5" customHeight="1" x14ac:dyDescent="0.25">
      <c r="A93" s="187"/>
      <c r="B93" s="115"/>
      <c r="C93" s="118"/>
      <c r="D93" s="137"/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f>SUM(E93:I93)</f>
        <v>0</v>
      </c>
      <c r="K93" s="18" t="s">
        <v>31</v>
      </c>
    </row>
    <row r="94" spans="1:11" ht="16.5" customHeight="1" x14ac:dyDescent="0.25">
      <c r="A94" s="182" t="s">
        <v>42</v>
      </c>
      <c r="B94" s="183"/>
      <c r="C94" s="183"/>
      <c r="D94" s="183"/>
      <c r="E94" s="183"/>
      <c r="F94" s="183"/>
      <c r="G94" s="183"/>
      <c r="H94" s="183"/>
      <c r="I94" s="183"/>
      <c r="J94" s="183"/>
      <c r="K94" s="184"/>
    </row>
    <row r="95" spans="1:11" ht="15" customHeight="1" x14ac:dyDescent="0.25">
      <c r="A95" s="98">
        <v>21</v>
      </c>
      <c r="B95" s="144" t="s">
        <v>43</v>
      </c>
      <c r="C95" s="141" t="s">
        <v>27</v>
      </c>
      <c r="D95" s="147" t="s">
        <v>15</v>
      </c>
      <c r="E95" s="27">
        <f>E97+E98</f>
        <v>0</v>
      </c>
      <c r="F95" s="27">
        <f t="shared" ref="F95:J95" si="30">F97+F98</f>
        <v>0</v>
      </c>
      <c r="G95" s="27">
        <f t="shared" si="30"/>
        <v>0</v>
      </c>
      <c r="H95" s="27">
        <f t="shared" si="30"/>
        <v>0</v>
      </c>
      <c r="I95" s="27">
        <f t="shared" si="30"/>
        <v>0</v>
      </c>
      <c r="J95" s="27">
        <f t="shared" si="30"/>
        <v>0</v>
      </c>
      <c r="K95" s="28" t="s">
        <v>5</v>
      </c>
    </row>
    <row r="96" spans="1:11" x14ac:dyDescent="0.25">
      <c r="A96" s="99"/>
      <c r="B96" s="145"/>
      <c r="C96" s="142"/>
      <c r="D96" s="148"/>
      <c r="E96" s="173" t="s">
        <v>7</v>
      </c>
      <c r="F96" s="173"/>
      <c r="G96" s="173"/>
      <c r="H96" s="173"/>
      <c r="I96" s="173"/>
      <c r="J96" s="173"/>
      <c r="K96" s="174"/>
    </row>
    <row r="97" spans="1:13" ht="17.25" customHeight="1" x14ac:dyDescent="0.25">
      <c r="A97" s="99"/>
      <c r="B97" s="145"/>
      <c r="C97" s="142"/>
      <c r="D97" s="148"/>
      <c r="E97" s="29">
        <f>E101+E105+E109</f>
        <v>0</v>
      </c>
      <c r="F97" s="29">
        <f t="shared" ref="F97:I97" si="31">F101+F105+F109</f>
        <v>0</v>
      </c>
      <c r="G97" s="29">
        <f t="shared" si="31"/>
        <v>0</v>
      </c>
      <c r="H97" s="29">
        <f t="shared" si="31"/>
        <v>0</v>
      </c>
      <c r="I97" s="29">
        <f t="shared" si="31"/>
        <v>0</v>
      </c>
      <c r="J97" s="31">
        <f>SUM(E97:I97)</f>
        <v>0</v>
      </c>
      <c r="K97" s="32" t="s">
        <v>8</v>
      </c>
    </row>
    <row r="98" spans="1:13" ht="30.75" customHeight="1" x14ac:dyDescent="0.25">
      <c r="A98" s="100"/>
      <c r="B98" s="146"/>
      <c r="C98" s="143"/>
      <c r="D98" s="149"/>
      <c r="E98" s="34">
        <f>E102+E106+E110</f>
        <v>0</v>
      </c>
      <c r="F98" s="34">
        <f>ROUND(E98*1.0511,0)</f>
        <v>0</v>
      </c>
      <c r="G98" s="34">
        <f>ROUND(F98*1.0511,0)</f>
        <v>0</v>
      </c>
      <c r="H98" s="34">
        <f>ROUND(G98*1.0511,0)</f>
        <v>0</v>
      </c>
      <c r="I98" s="34">
        <f>ROUND(H98*1.0511,0)</f>
        <v>0</v>
      </c>
      <c r="J98" s="34">
        <f>SUM(E98:I98)</f>
        <v>0</v>
      </c>
      <c r="K98" s="32" t="s">
        <v>31</v>
      </c>
    </row>
    <row r="99" spans="1:13" ht="16.5" customHeight="1" x14ac:dyDescent="0.25">
      <c r="A99" s="128">
        <v>22</v>
      </c>
      <c r="B99" s="144" t="s">
        <v>44</v>
      </c>
      <c r="C99" s="141" t="s">
        <v>27</v>
      </c>
      <c r="D99" s="208" t="s">
        <v>11</v>
      </c>
      <c r="E99" s="27">
        <f>E101+E102</f>
        <v>0</v>
      </c>
      <c r="F99" s="27">
        <f t="shared" ref="F99:J99" si="32">F101+F102</f>
        <v>0</v>
      </c>
      <c r="G99" s="27">
        <f t="shared" si="32"/>
        <v>0</v>
      </c>
      <c r="H99" s="27">
        <f t="shared" si="32"/>
        <v>0</v>
      </c>
      <c r="I99" s="27">
        <f t="shared" si="32"/>
        <v>0</v>
      </c>
      <c r="J99" s="27">
        <f t="shared" si="32"/>
        <v>0</v>
      </c>
      <c r="K99" s="28" t="s">
        <v>5</v>
      </c>
    </row>
    <row r="100" spans="1:13" ht="16.5" customHeight="1" x14ac:dyDescent="0.25">
      <c r="A100" s="128"/>
      <c r="B100" s="145"/>
      <c r="C100" s="142"/>
      <c r="D100" s="209"/>
      <c r="E100" s="173" t="s">
        <v>7</v>
      </c>
      <c r="F100" s="173"/>
      <c r="G100" s="173"/>
      <c r="H100" s="173"/>
      <c r="I100" s="173"/>
      <c r="J100" s="173"/>
      <c r="K100" s="174"/>
    </row>
    <row r="101" spans="1:13" ht="23.25" customHeight="1" x14ac:dyDescent="0.25">
      <c r="A101" s="128"/>
      <c r="B101" s="145"/>
      <c r="C101" s="142"/>
      <c r="D101" s="209"/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31">
        <f>SUM(E101:I101)</f>
        <v>0</v>
      </c>
      <c r="K101" s="81" t="s">
        <v>8</v>
      </c>
    </row>
    <row r="102" spans="1:13" ht="31.5" customHeight="1" x14ac:dyDescent="0.25">
      <c r="A102" s="128"/>
      <c r="B102" s="146"/>
      <c r="C102" s="143"/>
      <c r="D102" s="210"/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4">
        <f>SUM(E102:I102)</f>
        <v>0</v>
      </c>
      <c r="K102" s="81" t="s">
        <v>31</v>
      </c>
    </row>
    <row r="103" spans="1:13" ht="16.5" customHeight="1" x14ac:dyDescent="0.25">
      <c r="A103" s="128">
        <v>23</v>
      </c>
      <c r="B103" s="161" t="s">
        <v>45</v>
      </c>
      <c r="C103" s="116" t="s">
        <v>27</v>
      </c>
      <c r="D103" s="164" t="s">
        <v>11</v>
      </c>
      <c r="E103" s="27">
        <f>E105+E106</f>
        <v>0</v>
      </c>
      <c r="F103" s="27">
        <f t="shared" ref="F103:J103" si="33">F105+F106</f>
        <v>0</v>
      </c>
      <c r="G103" s="27">
        <f t="shared" si="33"/>
        <v>0</v>
      </c>
      <c r="H103" s="27">
        <f t="shared" si="33"/>
        <v>0</v>
      </c>
      <c r="I103" s="27">
        <f t="shared" si="33"/>
        <v>0</v>
      </c>
      <c r="J103" s="27">
        <f t="shared" si="33"/>
        <v>0</v>
      </c>
      <c r="K103" s="28" t="s">
        <v>5</v>
      </c>
    </row>
    <row r="104" spans="1:13" ht="16.5" customHeight="1" x14ac:dyDescent="0.25">
      <c r="A104" s="128"/>
      <c r="B104" s="162"/>
      <c r="C104" s="117"/>
      <c r="D104" s="165"/>
      <c r="E104" s="178" t="s">
        <v>7</v>
      </c>
      <c r="F104" s="179"/>
      <c r="G104" s="179"/>
      <c r="H104" s="179"/>
      <c r="I104" s="179"/>
      <c r="J104" s="179"/>
      <c r="K104" s="180"/>
    </row>
    <row r="105" spans="1:13" ht="16.5" customHeight="1" x14ac:dyDescent="0.25">
      <c r="A105" s="128"/>
      <c r="B105" s="162"/>
      <c r="C105" s="117"/>
      <c r="D105" s="165"/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31">
        <f>SUM(E105:I105)</f>
        <v>0</v>
      </c>
      <c r="K105" s="32" t="s">
        <v>8</v>
      </c>
    </row>
    <row r="106" spans="1:13" ht="92.25" customHeight="1" x14ac:dyDescent="0.25">
      <c r="A106" s="128"/>
      <c r="B106" s="163"/>
      <c r="C106" s="118"/>
      <c r="D106" s="166"/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f>SUM(E106:I106)</f>
        <v>0</v>
      </c>
      <c r="K106" s="32" t="s">
        <v>31</v>
      </c>
      <c r="M106" s="2"/>
    </row>
    <row r="107" spans="1:13" ht="14.25" customHeight="1" x14ac:dyDescent="0.25">
      <c r="A107" s="128">
        <v>24</v>
      </c>
      <c r="B107" s="144" t="s">
        <v>46</v>
      </c>
      <c r="C107" s="141" t="s">
        <v>27</v>
      </c>
      <c r="D107" s="135" t="s">
        <v>11</v>
      </c>
      <c r="E107" s="27">
        <f>E109+E110</f>
        <v>0</v>
      </c>
      <c r="F107" s="27">
        <f t="shared" ref="F107:J107" si="34">F109+F110</f>
        <v>0</v>
      </c>
      <c r="G107" s="27">
        <f t="shared" si="34"/>
        <v>0</v>
      </c>
      <c r="H107" s="27">
        <f t="shared" si="34"/>
        <v>0</v>
      </c>
      <c r="I107" s="27">
        <f t="shared" si="34"/>
        <v>0</v>
      </c>
      <c r="J107" s="27">
        <f t="shared" si="34"/>
        <v>0</v>
      </c>
      <c r="K107" s="28" t="s">
        <v>5</v>
      </c>
    </row>
    <row r="108" spans="1:13" ht="12.75" customHeight="1" x14ac:dyDescent="0.25">
      <c r="A108" s="128"/>
      <c r="B108" s="145"/>
      <c r="C108" s="142"/>
      <c r="D108" s="136"/>
      <c r="E108" s="173" t="s">
        <v>7</v>
      </c>
      <c r="F108" s="173"/>
      <c r="G108" s="173"/>
      <c r="H108" s="173"/>
      <c r="I108" s="173"/>
      <c r="J108" s="173"/>
      <c r="K108" s="174"/>
    </row>
    <row r="109" spans="1:13" ht="18.75" customHeight="1" x14ac:dyDescent="0.25">
      <c r="A109" s="128"/>
      <c r="B109" s="145"/>
      <c r="C109" s="142"/>
      <c r="D109" s="136"/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31">
        <f>SUM(E109:I109)</f>
        <v>0</v>
      </c>
      <c r="K109" s="32" t="s">
        <v>8</v>
      </c>
    </row>
    <row r="110" spans="1:13" ht="18" customHeight="1" x14ac:dyDescent="0.25">
      <c r="A110" s="128"/>
      <c r="B110" s="146"/>
      <c r="C110" s="143"/>
      <c r="D110" s="137"/>
      <c r="E110" s="33">
        <v>0</v>
      </c>
      <c r="F110" s="34">
        <v>0</v>
      </c>
      <c r="G110" s="34">
        <v>0</v>
      </c>
      <c r="H110" s="34">
        <v>0</v>
      </c>
      <c r="I110" s="34">
        <f>ROUND(H110*1.0511,0)</f>
        <v>0</v>
      </c>
      <c r="J110" s="34">
        <f>SUM(E110:I110)</f>
        <v>0</v>
      </c>
      <c r="K110" s="32" t="s">
        <v>31</v>
      </c>
    </row>
    <row r="111" spans="1:13" ht="18" customHeight="1" x14ac:dyDescent="0.25">
      <c r="A111" s="128">
        <v>25</v>
      </c>
      <c r="B111" s="144" t="s">
        <v>47</v>
      </c>
      <c r="C111" s="141" t="s">
        <v>27</v>
      </c>
      <c r="D111" s="135" t="s">
        <v>11</v>
      </c>
      <c r="E111" s="27">
        <f>E113+E114</f>
        <v>516.20000000000005</v>
      </c>
      <c r="F111" s="27">
        <f t="shared" ref="F111:J111" si="35">F113+F114</f>
        <v>824.4</v>
      </c>
      <c r="G111" s="27">
        <f t="shared" si="35"/>
        <v>1352</v>
      </c>
      <c r="H111" s="27">
        <f t="shared" si="35"/>
        <v>1352</v>
      </c>
      <c r="I111" s="27">
        <f t="shared" si="35"/>
        <v>1352</v>
      </c>
      <c r="J111" s="27">
        <f t="shared" si="35"/>
        <v>5396.6</v>
      </c>
      <c r="K111" s="28" t="s">
        <v>5</v>
      </c>
    </row>
    <row r="112" spans="1:13" ht="16.5" customHeight="1" x14ac:dyDescent="0.25">
      <c r="A112" s="128"/>
      <c r="B112" s="145"/>
      <c r="C112" s="142"/>
      <c r="D112" s="136"/>
      <c r="E112" s="173" t="s">
        <v>7</v>
      </c>
      <c r="F112" s="173"/>
      <c r="G112" s="173"/>
      <c r="H112" s="173"/>
      <c r="I112" s="173"/>
      <c r="J112" s="173"/>
      <c r="K112" s="174"/>
    </row>
    <row r="113" spans="1:15" ht="15" customHeight="1" x14ac:dyDescent="0.25">
      <c r="A113" s="128"/>
      <c r="B113" s="145"/>
      <c r="C113" s="142"/>
      <c r="D113" s="136"/>
      <c r="E113" s="29">
        <f>E117</f>
        <v>516.20000000000005</v>
      </c>
      <c r="F113" s="29">
        <f t="shared" ref="F113:I113" si="36">F117</f>
        <v>824.4</v>
      </c>
      <c r="G113" s="29">
        <f t="shared" si="36"/>
        <v>1352</v>
      </c>
      <c r="H113" s="29">
        <f t="shared" si="36"/>
        <v>1352</v>
      </c>
      <c r="I113" s="29">
        <f t="shared" si="36"/>
        <v>1352</v>
      </c>
      <c r="J113" s="31">
        <f>SUM(E113:I113)</f>
        <v>5396.6</v>
      </c>
      <c r="K113" s="32" t="s">
        <v>8</v>
      </c>
    </row>
    <row r="114" spans="1:15" ht="27.75" customHeight="1" x14ac:dyDescent="0.25">
      <c r="A114" s="128"/>
      <c r="B114" s="146"/>
      <c r="C114" s="143"/>
      <c r="D114" s="137"/>
      <c r="E114" s="33">
        <f>E118</f>
        <v>0</v>
      </c>
      <c r="F114" s="33">
        <f t="shared" ref="F114:I114" si="37">F118</f>
        <v>0</v>
      </c>
      <c r="G114" s="33">
        <f t="shared" si="37"/>
        <v>0</v>
      </c>
      <c r="H114" s="33">
        <f t="shared" si="37"/>
        <v>0</v>
      </c>
      <c r="I114" s="33">
        <f t="shared" si="37"/>
        <v>0</v>
      </c>
      <c r="J114" s="34">
        <f>SUM(E114:I114)</f>
        <v>0</v>
      </c>
      <c r="K114" s="32" t="s">
        <v>31</v>
      </c>
    </row>
    <row r="115" spans="1:15" ht="16.5" customHeight="1" x14ac:dyDescent="0.25">
      <c r="A115" s="128">
        <v>26</v>
      </c>
      <c r="B115" s="144" t="s">
        <v>48</v>
      </c>
      <c r="C115" s="141" t="s">
        <v>27</v>
      </c>
      <c r="D115" s="135" t="s">
        <v>11</v>
      </c>
      <c r="E115" s="27">
        <f>E117+E118</f>
        <v>516.20000000000005</v>
      </c>
      <c r="F115" s="27">
        <f t="shared" ref="F115:J115" si="38">F117+F118</f>
        <v>824.4</v>
      </c>
      <c r="G115" s="27">
        <f t="shared" si="38"/>
        <v>1352</v>
      </c>
      <c r="H115" s="27">
        <f t="shared" si="38"/>
        <v>1352</v>
      </c>
      <c r="I115" s="27">
        <f t="shared" si="38"/>
        <v>1352</v>
      </c>
      <c r="J115" s="27">
        <f t="shared" si="38"/>
        <v>5396.6</v>
      </c>
      <c r="K115" s="28" t="s">
        <v>5</v>
      </c>
    </row>
    <row r="116" spans="1:15" ht="16.5" customHeight="1" x14ac:dyDescent="0.25">
      <c r="A116" s="128"/>
      <c r="B116" s="145"/>
      <c r="C116" s="142"/>
      <c r="D116" s="136"/>
      <c r="E116" s="173" t="s">
        <v>7</v>
      </c>
      <c r="F116" s="173"/>
      <c r="G116" s="173"/>
      <c r="H116" s="173"/>
      <c r="I116" s="173"/>
      <c r="J116" s="173"/>
      <c r="K116" s="174"/>
    </row>
    <row r="117" spans="1:15" ht="16.5" customHeight="1" x14ac:dyDescent="0.25">
      <c r="A117" s="128"/>
      <c r="B117" s="145"/>
      <c r="C117" s="142"/>
      <c r="D117" s="136"/>
      <c r="E117" s="29">
        <v>516.20000000000005</v>
      </c>
      <c r="F117" s="29">
        <v>824.4</v>
      </c>
      <c r="G117" s="29">
        <v>1352</v>
      </c>
      <c r="H117" s="29">
        <v>1352</v>
      </c>
      <c r="I117" s="29">
        <v>1352</v>
      </c>
      <c r="J117" s="31">
        <f>SUM(E117:I117)</f>
        <v>5396.6</v>
      </c>
      <c r="K117" s="32" t="s">
        <v>8</v>
      </c>
    </row>
    <row r="118" spans="1:15" ht="16.5" customHeight="1" x14ac:dyDescent="0.25">
      <c r="A118" s="128"/>
      <c r="B118" s="146"/>
      <c r="C118" s="143"/>
      <c r="D118" s="137"/>
      <c r="E118" s="33"/>
      <c r="F118" s="34">
        <f>ROUND(E118*1.0511,0)</f>
        <v>0</v>
      </c>
      <c r="G118" s="34">
        <f>ROUND(F118*1.0511,0)</f>
        <v>0</v>
      </c>
      <c r="H118" s="34">
        <v>0</v>
      </c>
      <c r="I118" s="34">
        <v>0</v>
      </c>
      <c r="J118" s="34">
        <f>SUM(E118:I118)</f>
        <v>0</v>
      </c>
      <c r="K118" s="32" t="s">
        <v>31</v>
      </c>
    </row>
    <row r="119" spans="1:15" ht="16.5" customHeight="1" x14ac:dyDescent="0.25">
      <c r="A119" s="175" t="s">
        <v>90</v>
      </c>
      <c r="B119" s="176"/>
      <c r="C119" s="176"/>
      <c r="D119" s="176"/>
      <c r="E119" s="176"/>
      <c r="F119" s="176"/>
      <c r="G119" s="176"/>
      <c r="H119" s="176"/>
      <c r="I119" s="176"/>
      <c r="J119" s="176"/>
      <c r="K119" s="177"/>
    </row>
    <row r="120" spans="1:15" ht="19.5" customHeight="1" x14ac:dyDescent="0.25">
      <c r="A120" s="98">
        <v>27</v>
      </c>
      <c r="B120" s="167" t="s">
        <v>158</v>
      </c>
      <c r="C120" s="128" t="s">
        <v>27</v>
      </c>
      <c r="D120" s="170"/>
      <c r="E120" s="27">
        <f>E123+E124+E122+E125</f>
        <v>70718.600000000006</v>
      </c>
      <c r="F120" s="27">
        <f t="shared" ref="F120:I120" si="39">F123+F124+F122+F125</f>
        <v>158620.9</v>
      </c>
      <c r="G120" s="27">
        <f t="shared" si="39"/>
        <v>152079.5</v>
      </c>
      <c r="H120" s="27">
        <f t="shared" si="39"/>
        <v>156606.5</v>
      </c>
      <c r="I120" s="27">
        <f t="shared" si="39"/>
        <v>157733.19999999998</v>
      </c>
      <c r="J120" s="27">
        <f>SUM(E120:I120)</f>
        <v>695758.7</v>
      </c>
      <c r="K120" s="28" t="s">
        <v>5</v>
      </c>
      <c r="N120" s="2" t="e">
        <f>#REF!-#REF!</f>
        <v>#REF!</v>
      </c>
      <c r="O120" s="2" t="e">
        <f>#REF!-#REF!</f>
        <v>#REF!</v>
      </c>
    </row>
    <row r="121" spans="1:15" ht="15.75" customHeight="1" x14ac:dyDescent="0.25">
      <c r="A121" s="99"/>
      <c r="B121" s="168"/>
      <c r="C121" s="128"/>
      <c r="D121" s="171"/>
      <c r="E121" s="173" t="s">
        <v>7</v>
      </c>
      <c r="F121" s="173"/>
      <c r="G121" s="173"/>
      <c r="H121" s="173"/>
      <c r="I121" s="173"/>
      <c r="J121" s="173"/>
      <c r="K121" s="174"/>
    </row>
    <row r="122" spans="1:15" ht="15.75" customHeight="1" x14ac:dyDescent="0.25">
      <c r="A122" s="99"/>
      <c r="B122" s="168"/>
      <c r="C122" s="128"/>
      <c r="D122" s="171"/>
      <c r="E122" s="82">
        <f>E128</f>
        <v>5735</v>
      </c>
      <c r="F122" s="82">
        <f>F128+F248</f>
        <v>15962</v>
      </c>
      <c r="G122" s="82">
        <f t="shared" ref="G122:H122" si="40">G128</f>
        <v>16438.8</v>
      </c>
      <c r="H122" s="82">
        <f t="shared" si="40"/>
        <v>16245.9</v>
      </c>
      <c r="I122" s="82">
        <f>I128+I248</f>
        <v>17284.8</v>
      </c>
      <c r="J122" s="82">
        <f>SUM(E122:I122)</f>
        <v>71666.5</v>
      </c>
      <c r="K122" s="80" t="s">
        <v>149</v>
      </c>
    </row>
    <row r="123" spans="1:15" ht="16.5" customHeight="1" x14ac:dyDescent="0.25">
      <c r="A123" s="99"/>
      <c r="B123" s="168"/>
      <c r="C123" s="128"/>
      <c r="D123" s="171"/>
      <c r="E123" s="29">
        <f>E129+E212+E220</f>
        <v>54231.100000000006</v>
      </c>
      <c r="F123" s="29">
        <f>F129+F212+F220+F249</f>
        <v>111880.9</v>
      </c>
      <c r="G123" s="29">
        <f>G129+G212+G220</f>
        <v>121977.7</v>
      </c>
      <c r="H123" s="29">
        <f>H129+H212+H220</f>
        <v>121162</v>
      </c>
      <c r="I123" s="29">
        <f>I129+I212+I220+I249</f>
        <v>121167</v>
      </c>
      <c r="J123" s="31">
        <f>SUM(E123:I123)</f>
        <v>530418.69999999995</v>
      </c>
      <c r="K123" s="32" t="s">
        <v>8</v>
      </c>
      <c r="M123">
        <v>74439</v>
      </c>
    </row>
    <row r="124" spans="1:15" ht="16.5" customHeight="1" x14ac:dyDescent="0.25">
      <c r="A124" s="99"/>
      <c r="B124" s="168"/>
      <c r="C124" s="128"/>
      <c r="D124" s="171"/>
      <c r="E124" s="43">
        <f>E130+E213+E238+E250+E260</f>
        <v>10635.899999999998</v>
      </c>
      <c r="F124" s="43">
        <f>F130+F213+F221+F238+F250</f>
        <v>30057.8</v>
      </c>
      <c r="G124" s="43">
        <f t="shared" ref="G124:I124" si="41">G130+G213+G221+G238+G250</f>
        <v>13395.400000000001</v>
      </c>
      <c r="H124" s="43">
        <f t="shared" si="41"/>
        <v>19198.600000000002</v>
      </c>
      <c r="I124" s="43">
        <f t="shared" si="41"/>
        <v>19281.400000000001</v>
      </c>
      <c r="J124" s="38">
        <f>SUM(E124:I124)</f>
        <v>92569.1</v>
      </c>
      <c r="K124" s="39" t="s">
        <v>16</v>
      </c>
    </row>
    <row r="125" spans="1:15" ht="16.5" customHeight="1" x14ac:dyDescent="0.25">
      <c r="A125" s="100"/>
      <c r="B125" s="169"/>
      <c r="C125" s="128"/>
      <c r="D125" s="172"/>
      <c r="E125" s="11">
        <f>E131</f>
        <v>116.6</v>
      </c>
      <c r="F125" s="11">
        <f t="shared" ref="F125:I125" si="42">F131</f>
        <v>720.2</v>
      </c>
      <c r="G125" s="11">
        <f t="shared" si="42"/>
        <v>267.60000000000002</v>
      </c>
      <c r="H125" s="11">
        <f t="shared" si="42"/>
        <v>0</v>
      </c>
      <c r="I125" s="11">
        <f t="shared" si="42"/>
        <v>0</v>
      </c>
      <c r="J125" s="40">
        <f>SUM(E125:I125)</f>
        <v>1104.4000000000001</v>
      </c>
      <c r="K125" s="12" t="s">
        <v>68</v>
      </c>
    </row>
    <row r="126" spans="1:15" ht="22.5" customHeight="1" x14ac:dyDescent="0.25">
      <c r="A126" s="98">
        <v>28</v>
      </c>
      <c r="B126" s="129" t="s">
        <v>49</v>
      </c>
      <c r="C126" s="128" t="s">
        <v>30</v>
      </c>
      <c r="D126" s="132"/>
      <c r="E126" s="11">
        <f>E129+E130+E128+E131</f>
        <v>64968.200000000004</v>
      </c>
      <c r="F126" s="11">
        <f t="shared" ref="F126:I126" si="43">F129+F130+F128+F131</f>
        <v>148040.30000000002</v>
      </c>
      <c r="G126" s="11">
        <f t="shared" si="43"/>
        <v>139327.5</v>
      </c>
      <c r="H126" s="11">
        <f t="shared" si="43"/>
        <v>143854.5</v>
      </c>
      <c r="I126" s="11">
        <f t="shared" si="43"/>
        <v>144481.19999999998</v>
      </c>
      <c r="J126" s="40">
        <f>SUM(E126:I126)</f>
        <v>640671.69999999995</v>
      </c>
      <c r="K126" s="12" t="s">
        <v>5</v>
      </c>
    </row>
    <row r="127" spans="1:15" ht="23.25" customHeight="1" x14ac:dyDescent="0.25">
      <c r="A127" s="99"/>
      <c r="B127" s="130"/>
      <c r="C127" s="128"/>
      <c r="D127" s="133"/>
      <c r="E127" s="11"/>
      <c r="F127" s="11"/>
      <c r="G127" s="11"/>
      <c r="H127" s="11"/>
      <c r="I127" s="11"/>
      <c r="J127" s="40"/>
      <c r="K127" s="12" t="s">
        <v>7</v>
      </c>
    </row>
    <row r="128" spans="1:15" ht="27.75" customHeight="1" x14ac:dyDescent="0.25">
      <c r="A128" s="99"/>
      <c r="B128" s="130"/>
      <c r="C128" s="128"/>
      <c r="D128" s="133"/>
      <c r="E128" s="11">
        <f>E134+E173</f>
        <v>5735</v>
      </c>
      <c r="F128" s="11">
        <f>F134+F173</f>
        <v>15467</v>
      </c>
      <c r="G128" s="11">
        <f>G134+G173</f>
        <v>16438.8</v>
      </c>
      <c r="H128" s="11">
        <f>H134+H173</f>
        <v>16245.9</v>
      </c>
      <c r="I128" s="11">
        <f>I134+I173</f>
        <v>16789.8</v>
      </c>
      <c r="J128" s="40">
        <f>SUM(E128:I128)</f>
        <v>70676.5</v>
      </c>
      <c r="K128" s="12" t="s">
        <v>149</v>
      </c>
    </row>
    <row r="129" spans="1:11" ht="21.75" customHeight="1" x14ac:dyDescent="0.25">
      <c r="A129" s="99"/>
      <c r="B129" s="130"/>
      <c r="C129" s="128"/>
      <c r="D129" s="133"/>
      <c r="E129" s="11">
        <f t="shared" ref="E129:J129" si="44">E135+E174+E178+E182+E186+E189+E196+E200+E204</f>
        <v>48480.700000000004</v>
      </c>
      <c r="F129" s="11">
        <f t="shared" si="44"/>
        <v>101795.3</v>
      </c>
      <c r="G129" s="11">
        <f t="shared" si="44"/>
        <v>109225.7</v>
      </c>
      <c r="H129" s="11">
        <f t="shared" si="44"/>
        <v>108410</v>
      </c>
      <c r="I129" s="11">
        <f t="shared" si="44"/>
        <v>108410</v>
      </c>
      <c r="J129" s="11">
        <f t="shared" si="44"/>
        <v>476321.7</v>
      </c>
      <c r="K129" s="12" t="s">
        <v>8</v>
      </c>
    </row>
    <row r="130" spans="1:11" ht="25.5" customHeight="1" x14ac:dyDescent="0.25">
      <c r="A130" s="99"/>
      <c r="B130" s="130"/>
      <c r="C130" s="128"/>
      <c r="D130" s="133"/>
      <c r="E130" s="11">
        <f t="shared" ref="E130:J130" si="45">E136+E175+E179+E183+E190+E193+E197+E201+E205+E209</f>
        <v>10635.899999999998</v>
      </c>
      <c r="F130" s="11">
        <f t="shared" si="45"/>
        <v>30057.8</v>
      </c>
      <c r="G130" s="11">
        <f t="shared" si="45"/>
        <v>13395.400000000001</v>
      </c>
      <c r="H130" s="11">
        <f t="shared" si="45"/>
        <v>19198.600000000002</v>
      </c>
      <c r="I130" s="11">
        <f t="shared" si="45"/>
        <v>19281.400000000001</v>
      </c>
      <c r="J130" s="11">
        <f t="shared" si="45"/>
        <v>92569.1</v>
      </c>
      <c r="K130" s="12" t="s">
        <v>31</v>
      </c>
    </row>
    <row r="131" spans="1:11" ht="18" customHeight="1" x14ac:dyDescent="0.25">
      <c r="A131" s="100"/>
      <c r="B131" s="131"/>
      <c r="C131" s="128"/>
      <c r="D131" s="134"/>
      <c r="E131" s="11">
        <f>E137</f>
        <v>116.6</v>
      </c>
      <c r="F131" s="11">
        <f t="shared" ref="F131:I131" si="46">F137</f>
        <v>720.2</v>
      </c>
      <c r="G131" s="11">
        <f t="shared" si="46"/>
        <v>267.60000000000002</v>
      </c>
      <c r="H131" s="11">
        <f t="shared" si="46"/>
        <v>0</v>
      </c>
      <c r="I131" s="11">
        <f t="shared" si="46"/>
        <v>0</v>
      </c>
      <c r="J131" s="40">
        <f>SUM(E131:I131)</f>
        <v>1104.4000000000001</v>
      </c>
      <c r="K131" s="12" t="s">
        <v>68</v>
      </c>
    </row>
    <row r="132" spans="1:11" ht="17.25" customHeight="1" x14ac:dyDescent="0.25">
      <c r="A132" s="98">
        <v>29</v>
      </c>
      <c r="B132" s="230" t="s">
        <v>159</v>
      </c>
      <c r="C132" s="233" t="s">
        <v>27</v>
      </c>
      <c r="D132" s="206" t="s">
        <v>12</v>
      </c>
      <c r="E132" s="83">
        <f>E135+E136+E137+E134</f>
        <v>62429.200000000004</v>
      </c>
      <c r="F132" s="83">
        <f t="shared" ref="F132:I132" si="47">F135+F136+F137+F134</f>
        <v>142935.4</v>
      </c>
      <c r="G132" s="83">
        <f t="shared" si="47"/>
        <v>133631.20000000001</v>
      </c>
      <c r="H132" s="83">
        <f t="shared" si="47"/>
        <v>138474.6</v>
      </c>
      <c r="I132" s="83">
        <f t="shared" si="47"/>
        <v>138971.4</v>
      </c>
      <c r="J132" s="77">
        <f>SUM(E132:I132)</f>
        <v>616441.80000000005</v>
      </c>
      <c r="K132" s="28" t="s">
        <v>5</v>
      </c>
    </row>
    <row r="133" spans="1:11" ht="15.75" customHeight="1" x14ac:dyDescent="0.25">
      <c r="A133" s="99"/>
      <c r="B133" s="231"/>
      <c r="C133" s="234"/>
      <c r="D133" s="206"/>
      <c r="E133" s="236" t="s">
        <v>7</v>
      </c>
      <c r="F133" s="173"/>
      <c r="G133" s="173"/>
      <c r="H133" s="173"/>
      <c r="I133" s="173"/>
      <c r="J133" s="173"/>
      <c r="K133" s="174"/>
    </row>
    <row r="134" spans="1:11" ht="15.75" customHeight="1" x14ac:dyDescent="0.25">
      <c r="A134" s="99"/>
      <c r="B134" s="231"/>
      <c r="C134" s="234"/>
      <c r="D134" s="206"/>
      <c r="E134" s="84">
        <f>E140+E155</f>
        <v>3873</v>
      </c>
      <c r="F134" s="84">
        <f>F140+F155</f>
        <v>11271.8</v>
      </c>
      <c r="G134" s="84">
        <f>G140+G155</f>
        <v>11620</v>
      </c>
      <c r="H134" s="84">
        <f>H140+H155</f>
        <v>11620</v>
      </c>
      <c r="I134" s="84">
        <f>I140+I155</f>
        <v>12034</v>
      </c>
      <c r="J134" s="82">
        <f>SUM(E134:I134)</f>
        <v>50418.8</v>
      </c>
      <c r="K134" s="80" t="s">
        <v>149</v>
      </c>
    </row>
    <row r="135" spans="1:11" ht="16.5" customHeight="1" x14ac:dyDescent="0.25">
      <c r="A135" s="99"/>
      <c r="B135" s="231"/>
      <c r="C135" s="234"/>
      <c r="D135" s="206"/>
      <c r="E135" s="85">
        <f>E141+E156+E165+E169+E146</f>
        <v>47973.200000000004</v>
      </c>
      <c r="F135" s="29">
        <f>F141+F156+F165+F169+F146</f>
        <v>100992.3</v>
      </c>
      <c r="G135" s="29">
        <f>G141+G156+G165+G169</f>
        <v>108423</v>
      </c>
      <c r="H135" s="29">
        <f>H141+H156+H165+H169</f>
        <v>107656</v>
      </c>
      <c r="I135" s="29">
        <f>I141+I156+I165+I169</f>
        <v>107656</v>
      </c>
      <c r="J135" s="31">
        <f>SUM(E135:I135)</f>
        <v>472700.5</v>
      </c>
      <c r="K135" s="32" t="s">
        <v>8</v>
      </c>
    </row>
    <row r="136" spans="1:11" ht="37.5" customHeight="1" x14ac:dyDescent="0.25">
      <c r="A136" s="99"/>
      <c r="B136" s="231"/>
      <c r="C136" s="234"/>
      <c r="D136" s="206"/>
      <c r="E136" s="37">
        <f>E142+E157+E166+E170+E147</f>
        <v>10466.399999999998</v>
      </c>
      <c r="F136" s="37">
        <f>F142+F157+F166+F170+F147+F162+F152</f>
        <v>29951.1</v>
      </c>
      <c r="G136" s="58">
        <f>G142+G157+G166+G170+G147+G162</f>
        <v>13320.600000000002</v>
      </c>
      <c r="H136" s="37">
        <f>H142+H157+H166+H170+H147+H162</f>
        <v>19198.600000000002</v>
      </c>
      <c r="I136" s="37">
        <f>I142+I157+I166+I170+I147+I162</f>
        <v>19281.400000000001</v>
      </c>
      <c r="J136" s="38">
        <f>SUM(E136:I136)</f>
        <v>92218.1</v>
      </c>
      <c r="K136" s="39" t="s">
        <v>31</v>
      </c>
    </row>
    <row r="137" spans="1:11" ht="33.75" customHeight="1" x14ac:dyDescent="0.25">
      <c r="A137" s="100"/>
      <c r="B137" s="232"/>
      <c r="C137" s="235"/>
      <c r="D137" s="206"/>
      <c r="E137" s="11">
        <f>E158</f>
        <v>116.6</v>
      </c>
      <c r="F137" s="11">
        <f t="shared" ref="F137:I137" si="48">F158</f>
        <v>720.2</v>
      </c>
      <c r="G137" s="11">
        <f t="shared" si="48"/>
        <v>267.60000000000002</v>
      </c>
      <c r="H137" s="11">
        <f t="shared" si="48"/>
        <v>0</v>
      </c>
      <c r="I137" s="11">
        <f t="shared" si="48"/>
        <v>0</v>
      </c>
      <c r="J137" s="40">
        <f>SUM(E137:I137)</f>
        <v>1104.4000000000001</v>
      </c>
      <c r="K137" s="12" t="s">
        <v>68</v>
      </c>
    </row>
    <row r="138" spans="1:11" ht="16.5" customHeight="1" x14ac:dyDescent="0.25">
      <c r="A138" s="98">
        <v>30</v>
      </c>
      <c r="B138" s="144" t="s">
        <v>50</v>
      </c>
      <c r="C138" s="116" t="s">
        <v>27</v>
      </c>
      <c r="D138" s="135" t="s">
        <v>12</v>
      </c>
      <c r="E138" s="27">
        <f>E141+E142+E140</f>
        <v>50459.3</v>
      </c>
      <c r="F138" s="27">
        <f t="shared" ref="F138:I138" si="49">F141+F142+F140</f>
        <v>111510.8</v>
      </c>
      <c r="G138" s="27">
        <f t="shared" si="49"/>
        <v>117989.5</v>
      </c>
      <c r="H138" s="27">
        <f t="shared" si="49"/>
        <v>117163.40000000001</v>
      </c>
      <c r="I138" s="27">
        <f t="shared" si="49"/>
        <v>117578</v>
      </c>
      <c r="J138" s="27">
        <f t="shared" ref="J138" si="50">J141+J142</f>
        <v>464282.19999999995</v>
      </c>
      <c r="K138" s="28" t="s">
        <v>5</v>
      </c>
    </row>
    <row r="139" spans="1:11" ht="15" customHeight="1" x14ac:dyDescent="0.25">
      <c r="A139" s="99"/>
      <c r="B139" s="145"/>
      <c r="C139" s="117"/>
      <c r="D139" s="136"/>
      <c r="E139" s="192" t="s">
        <v>7</v>
      </c>
      <c r="F139" s="193"/>
      <c r="G139" s="193"/>
      <c r="H139" s="193"/>
      <c r="I139" s="193"/>
      <c r="J139" s="193"/>
      <c r="K139" s="194"/>
    </row>
    <row r="140" spans="1:11" ht="15" customHeight="1" x14ac:dyDescent="0.25">
      <c r="A140" s="99"/>
      <c r="B140" s="145"/>
      <c r="C140" s="117"/>
      <c r="D140" s="120"/>
      <c r="E140" s="14">
        <v>3873</v>
      </c>
      <c r="F140" s="14">
        <v>11271.8</v>
      </c>
      <c r="G140" s="14">
        <v>11620</v>
      </c>
      <c r="H140" s="14">
        <v>11620</v>
      </c>
      <c r="I140" s="14">
        <v>12034</v>
      </c>
      <c r="J140" s="14">
        <f>SUM(E140:I140)</f>
        <v>50418.8</v>
      </c>
      <c r="K140" s="41" t="s">
        <v>149</v>
      </c>
    </row>
    <row r="141" spans="1:11" ht="18" customHeight="1" x14ac:dyDescent="0.25">
      <c r="A141" s="99"/>
      <c r="B141" s="145"/>
      <c r="C141" s="117"/>
      <c r="D141" s="136"/>
      <c r="E141" s="42">
        <v>46481.9</v>
      </c>
      <c r="F141" s="42">
        <v>99289.600000000006</v>
      </c>
      <c r="G141" s="42">
        <v>106060</v>
      </c>
      <c r="H141" s="42">
        <v>105317.8</v>
      </c>
      <c r="I141" s="42">
        <v>105317.8</v>
      </c>
      <c r="J141" s="86">
        <f>SUM(E141:I141)</f>
        <v>462467.1</v>
      </c>
      <c r="K141" s="19" t="s">
        <v>8</v>
      </c>
    </row>
    <row r="142" spans="1:11" ht="14.25" customHeight="1" x14ac:dyDescent="0.25">
      <c r="A142" s="100"/>
      <c r="B142" s="146"/>
      <c r="C142" s="118"/>
      <c r="D142" s="137"/>
      <c r="E142" s="43">
        <v>104.4</v>
      </c>
      <c r="F142" s="43">
        <v>949.4</v>
      </c>
      <c r="G142" s="43">
        <v>309.5</v>
      </c>
      <c r="H142" s="43">
        <v>225.6</v>
      </c>
      <c r="I142" s="43">
        <v>226.2</v>
      </c>
      <c r="J142" s="38">
        <f>SUM(E142:I142)</f>
        <v>1815.1</v>
      </c>
      <c r="K142" s="39" t="s">
        <v>31</v>
      </c>
    </row>
    <row r="143" spans="1:11" ht="14.25" customHeight="1" x14ac:dyDescent="0.25">
      <c r="A143" s="98">
        <v>31</v>
      </c>
      <c r="B143" s="113" t="s">
        <v>150</v>
      </c>
      <c r="C143" s="116" t="s">
        <v>27</v>
      </c>
      <c r="D143" s="119" t="s">
        <v>12</v>
      </c>
      <c r="E143" s="11">
        <f>SUM(E145:E147)</f>
        <v>6.1</v>
      </c>
      <c r="F143" s="11">
        <f t="shared" ref="F143:I143" si="51">SUM(F145:F147)</f>
        <v>195.1</v>
      </c>
      <c r="G143" s="11">
        <f t="shared" si="51"/>
        <v>149</v>
      </c>
      <c r="H143" s="11">
        <f t="shared" si="51"/>
        <v>149</v>
      </c>
      <c r="I143" s="11">
        <f t="shared" si="51"/>
        <v>149</v>
      </c>
      <c r="J143" s="40">
        <f>SUM(E143:I143)</f>
        <v>648.20000000000005</v>
      </c>
      <c r="K143" s="12" t="s">
        <v>5</v>
      </c>
    </row>
    <row r="144" spans="1:11" ht="14.25" customHeight="1" x14ac:dyDescent="0.25">
      <c r="A144" s="99"/>
      <c r="B144" s="114"/>
      <c r="C144" s="117"/>
      <c r="D144" s="120"/>
      <c r="E144" s="11"/>
      <c r="F144" s="11"/>
      <c r="G144" s="11"/>
      <c r="H144" s="11"/>
      <c r="I144" s="11"/>
      <c r="J144" s="40"/>
      <c r="K144" s="44" t="s">
        <v>7</v>
      </c>
    </row>
    <row r="145" spans="1:13" ht="14.25" customHeight="1" x14ac:dyDescent="0.25">
      <c r="A145" s="99"/>
      <c r="B145" s="114"/>
      <c r="C145" s="117"/>
      <c r="D145" s="120"/>
      <c r="E145" s="11"/>
      <c r="F145" s="11"/>
      <c r="G145" s="11"/>
      <c r="H145" s="11"/>
      <c r="I145" s="11"/>
      <c r="J145" s="40"/>
      <c r="K145" s="41" t="s">
        <v>149</v>
      </c>
    </row>
    <row r="146" spans="1:13" ht="14.25" customHeight="1" x14ac:dyDescent="0.25">
      <c r="A146" s="99"/>
      <c r="B146" s="114"/>
      <c r="C146" s="117"/>
      <c r="D146" s="120"/>
      <c r="E146" s="11">
        <v>3.8</v>
      </c>
      <c r="F146" s="11">
        <v>24.5</v>
      </c>
      <c r="G146" s="11">
        <v>0</v>
      </c>
      <c r="H146" s="11">
        <v>0</v>
      </c>
      <c r="I146" s="11">
        <v>0</v>
      </c>
      <c r="J146" s="40">
        <f>SUM(E146:I146)</f>
        <v>28.3</v>
      </c>
      <c r="K146" s="19" t="s">
        <v>8</v>
      </c>
    </row>
    <row r="147" spans="1:13" ht="14.25" customHeight="1" x14ac:dyDescent="0.25">
      <c r="A147" s="100"/>
      <c r="B147" s="115"/>
      <c r="C147" s="118"/>
      <c r="D147" s="121"/>
      <c r="E147" s="57">
        <v>2.2999999999999998</v>
      </c>
      <c r="F147" s="57">
        <v>170.6</v>
      </c>
      <c r="G147" s="87">
        <v>149</v>
      </c>
      <c r="H147" s="87">
        <v>149</v>
      </c>
      <c r="I147" s="87">
        <v>149</v>
      </c>
      <c r="J147" s="87">
        <f>SUM(E147:I147)</f>
        <v>619.9</v>
      </c>
      <c r="K147" s="39" t="s">
        <v>31</v>
      </c>
    </row>
    <row r="148" spans="1:13" ht="14.25" customHeight="1" x14ac:dyDescent="0.25">
      <c r="A148" s="98">
        <v>32</v>
      </c>
      <c r="B148" s="113" t="s">
        <v>152</v>
      </c>
      <c r="C148" s="116" t="s">
        <v>27</v>
      </c>
      <c r="D148" s="119" t="s">
        <v>12</v>
      </c>
      <c r="E148" s="11">
        <f>E150+E151+E152</f>
        <v>0</v>
      </c>
      <c r="F148" s="11">
        <f t="shared" ref="F148:J148" si="52">F150+F151+F152</f>
        <v>750.7</v>
      </c>
      <c r="G148" s="11">
        <f t="shared" si="52"/>
        <v>0</v>
      </c>
      <c r="H148" s="11">
        <f t="shared" si="52"/>
        <v>0</v>
      </c>
      <c r="I148" s="11">
        <f t="shared" si="52"/>
        <v>0</v>
      </c>
      <c r="J148" s="11">
        <f t="shared" si="52"/>
        <v>750.7</v>
      </c>
      <c r="K148" s="12" t="s">
        <v>5</v>
      </c>
    </row>
    <row r="149" spans="1:13" ht="14.25" customHeight="1" x14ac:dyDescent="0.25">
      <c r="A149" s="99"/>
      <c r="B149" s="114"/>
      <c r="C149" s="117"/>
      <c r="D149" s="120"/>
      <c r="E149" s="11"/>
      <c r="F149" s="11"/>
      <c r="G149" s="40"/>
      <c r="H149" s="40"/>
      <c r="I149" s="40"/>
      <c r="J149" s="40"/>
      <c r="K149" s="44" t="s">
        <v>7</v>
      </c>
    </row>
    <row r="150" spans="1:13" ht="14.25" customHeight="1" x14ac:dyDescent="0.25">
      <c r="A150" s="99"/>
      <c r="B150" s="114"/>
      <c r="C150" s="117"/>
      <c r="D150" s="120"/>
      <c r="E150" s="11"/>
      <c r="F150" s="11"/>
      <c r="G150" s="40"/>
      <c r="H150" s="40"/>
      <c r="I150" s="40"/>
      <c r="J150" s="40"/>
      <c r="K150" s="41" t="s">
        <v>149</v>
      </c>
    </row>
    <row r="151" spans="1:13" ht="14.25" customHeight="1" x14ac:dyDescent="0.25">
      <c r="A151" s="99"/>
      <c r="B151" s="114"/>
      <c r="C151" s="117"/>
      <c r="D151" s="120"/>
      <c r="E151" s="11">
        <v>0</v>
      </c>
      <c r="F151" s="11">
        <v>0</v>
      </c>
      <c r="G151" s="40">
        <v>0</v>
      </c>
      <c r="H151" s="40">
        <v>0</v>
      </c>
      <c r="I151" s="40">
        <v>0</v>
      </c>
      <c r="J151" s="40">
        <v>0</v>
      </c>
      <c r="K151" s="19" t="s">
        <v>8</v>
      </c>
    </row>
    <row r="152" spans="1:13" ht="14.25" customHeight="1" x14ac:dyDescent="0.25">
      <c r="A152" s="99"/>
      <c r="B152" s="114"/>
      <c r="C152" s="117"/>
      <c r="D152" s="120"/>
      <c r="E152" s="11">
        <v>0</v>
      </c>
      <c r="F152" s="11">
        <v>750.7</v>
      </c>
      <c r="G152" s="40">
        <v>0</v>
      </c>
      <c r="H152" s="40">
        <v>0</v>
      </c>
      <c r="I152" s="40">
        <v>0</v>
      </c>
      <c r="J152" s="40">
        <f>SUM(E152:I152)</f>
        <v>750.7</v>
      </c>
      <c r="K152" s="39" t="s">
        <v>31</v>
      </c>
    </row>
    <row r="153" spans="1:13" ht="21.75" customHeight="1" x14ac:dyDescent="0.25">
      <c r="A153" s="98">
        <v>33</v>
      </c>
      <c r="B153" s="161" t="s">
        <v>51</v>
      </c>
      <c r="C153" s="116" t="s">
        <v>27</v>
      </c>
      <c r="D153" s="135" t="s">
        <v>12</v>
      </c>
      <c r="E153" s="27">
        <f>E156+E157+E158</f>
        <v>11442.5</v>
      </c>
      <c r="F153" s="27">
        <f>F156+F157+F155</f>
        <v>21128.1</v>
      </c>
      <c r="G153" s="27">
        <f t="shared" ref="G153:J153" si="53">G156+G157</f>
        <v>12223.2</v>
      </c>
      <c r="H153" s="27">
        <f t="shared" si="53"/>
        <v>18161.099999999999</v>
      </c>
      <c r="I153" s="27">
        <f t="shared" si="53"/>
        <v>18243.3</v>
      </c>
      <c r="J153" s="27">
        <f t="shared" si="53"/>
        <v>81081.600000000006</v>
      </c>
      <c r="K153" s="28" t="s">
        <v>5</v>
      </c>
    </row>
    <row r="154" spans="1:13" ht="18" customHeight="1" x14ac:dyDescent="0.25">
      <c r="A154" s="99"/>
      <c r="B154" s="162"/>
      <c r="C154" s="117"/>
      <c r="D154" s="136"/>
      <c r="E154" s="192" t="s">
        <v>7</v>
      </c>
      <c r="F154" s="193"/>
      <c r="G154" s="193"/>
      <c r="H154" s="193"/>
      <c r="I154" s="193"/>
      <c r="J154" s="193"/>
      <c r="K154" s="194"/>
    </row>
    <row r="155" spans="1:13" ht="17.25" customHeight="1" x14ac:dyDescent="0.25">
      <c r="A155" s="99"/>
      <c r="B155" s="162"/>
      <c r="C155" s="117"/>
      <c r="D155" s="120"/>
      <c r="E155" s="14">
        <v>0</v>
      </c>
      <c r="F155" s="14"/>
      <c r="G155" s="14">
        <v>0</v>
      </c>
      <c r="H155" s="14">
        <v>0</v>
      </c>
      <c r="I155" s="14">
        <v>0</v>
      </c>
      <c r="J155" s="14">
        <f>SUM(E155:I155)</f>
        <v>0</v>
      </c>
      <c r="K155" s="41" t="s">
        <v>149</v>
      </c>
    </row>
    <row r="156" spans="1:13" ht="15" customHeight="1" x14ac:dyDescent="0.25">
      <c r="A156" s="99"/>
      <c r="B156" s="162"/>
      <c r="C156" s="117"/>
      <c r="D156" s="136"/>
      <c r="E156" s="42">
        <v>1399.6</v>
      </c>
      <c r="F156" s="42">
        <v>1633.5</v>
      </c>
      <c r="G156" s="42">
        <v>2317</v>
      </c>
      <c r="H156" s="42">
        <v>2293</v>
      </c>
      <c r="I156" s="42">
        <v>2293</v>
      </c>
      <c r="J156" s="86">
        <f>SUM(E156:I156)</f>
        <v>9936.1</v>
      </c>
      <c r="K156" s="19" t="s">
        <v>8</v>
      </c>
    </row>
    <row r="157" spans="1:13" ht="18" customHeight="1" x14ac:dyDescent="0.25">
      <c r="A157" s="99"/>
      <c r="B157" s="162"/>
      <c r="C157" s="117"/>
      <c r="D157" s="136"/>
      <c r="E157" s="45">
        <v>9926.2999999999993</v>
      </c>
      <c r="F157" s="33">
        <v>19494.599999999999</v>
      </c>
      <c r="G157" s="33">
        <v>9906.2000000000007</v>
      </c>
      <c r="H157" s="33">
        <v>15868.1</v>
      </c>
      <c r="I157" s="33">
        <v>15950.3</v>
      </c>
      <c r="J157" s="34">
        <f>SUM(E157:I157)</f>
        <v>71145.5</v>
      </c>
      <c r="K157" s="32" t="s">
        <v>16</v>
      </c>
      <c r="M157" s="2" t="e">
        <f>E157-#REF!</f>
        <v>#REF!</v>
      </c>
    </row>
    <row r="158" spans="1:13" ht="18" customHeight="1" x14ac:dyDescent="0.25">
      <c r="A158" s="100"/>
      <c r="B158" s="163"/>
      <c r="C158" s="118"/>
      <c r="D158" s="137"/>
      <c r="E158" s="46">
        <v>116.6</v>
      </c>
      <c r="F158" s="36">
        <v>720.2</v>
      </c>
      <c r="G158" s="36">
        <v>267.60000000000002</v>
      </c>
      <c r="H158" s="36">
        <v>0</v>
      </c>
      <c r="I158" s="36">
        <v>0</v>
      </c>
      <c r="J158" s="26">
        <f>SUM(E158:I158)</f>
        <v>1104.4000000000001</v>
      </c>
      <c r="K158" s="47" t="s">
        <v>68</v>
      </c>
      <c r="M158" s="2"/>
    </row>
    <row r="159" spans="1:13" ht="18" customHeight="1" x14ac:dyDescent="0.25">
      <c r="A159" s="98">
        <v>34</v>
      </c>
      <c r="B159" s="104" t="s">
        <v>148</v>
      </c>
      <c r="C159" s="116" t="s">
        <v>27</v>
      </c>
      <c r="D159" s="119" t="s">
        <v>12</v>
      </c>
      <c r="E159" s="48">
        <f>E161+E162</f>
        <v>0</v>
      </c>
      <c r="F159" s="40">
        <f>F161+F162</f>
        <v>7334.7</v>
      </c>
      <c r="G159" s="40">
        <f>G161+G162</f>
        <v>1981.7</v>
      </c>
      <c r="H159" s="40">
        <f t="shared" ref="H159:I159" si="54">H161+H162</f>
        <v>1981.7</v>
      </c>
      <c r="I159" s="40">
        <f t="shared" si="54"/>
        <v>1981.7</v>
      </c>
      <c r="J159" s="40">
        <f>SUM(E159:I159)</f>
        <v>13279.800000000001</v>
      </c>
      <c r="K159" s="12" t="s">
        <v>5</v>
      </c>
      <c r="M159" s="2"/>
    </row>
    <row r="160" spans="1:13" ht="18" customHeight="1" x14ac:dyDescent="0.25">
      <c r="A160" s="99"/>
      <c r="B160" s="105"/>
      <c r="C160" s="117"/>
      <c r="D160" s="120"/>
      <c r="E160" s="10"/>
      <c r="F160" s="11"/>
      <c r="G160" s="11"/>
      <c r="H160" s="11"/>
      <c r="I160" s="11"/>
      <c r="J160" s="40"/>
      <c r="K160" s="44" t="s">
        <v>7</v>
      </c>
      <c r="M160" s="2"/>
    </row>
    <row r="161" spans="1:13" ht="18" customHeight="1" x14ac:dyDescent="0.25">
      <c r="A161" s="99"/>
      <c r="B161" s="105"/>
      <c r="C161" s="117"/>
      <c r="D161" s="120"/>
      <c r="E161" s="48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f>SUM(E161:I161)</f>
        <v>0</v>
      </c>
      <c r="K161" s="19" t="s">
        <v>8</v>
      </c>
      <c r="M161" s="2"/>
    </row>
    <row r="162" spans="1:13" ht="18" customHeight="1" x14ac:dyDescent="0.25">
      <c r="A162" s="100"/>
      <c r="B162" s="106"/>
      <c r="C162" s="118"/>
      <c r="D162" s="121"/>
      <c r="E162" s="48">
        <v>0</v>
      </c>
      <c r="F162" s="11">
        <v>7334.7</v>
      </c>
      <c r="G162" s="40">
        <v>1981.7</v>
      </c>
      <c r="H162" s="40">
        <v>1981.7</v>
      </c>
      <c r="I162" s="40">
        <v>1981.7</v>
      </c>
      <c r="J162" s="40">
        <f>SUM(E162:I162)</f>
        <v>13279.800000000001</v>
      </c>
      <c r="K162" s="32" t="s">
        <v>16</v>
      </c>
      <c r="M162" s="2"/>
    </row>
    <row r="163" spans="1:13" ht="16.5" customHeight="1" x14ac:dyDescent="0.25">
      <c r="A163" s="195">
        <v>35</v>
      </c>
      <c r="B163" s="113" t="s">
        <v>39</v>
      </c>
      <c r="C163" s="141" t="s">
        <v>27</v>
      </c>
      <c r="D163" s="135" t="s">
        <v>12</v>
      </c>
      <c r="E163" s="27">
        <f>E165+E166</f>
        <v>433.4</v>
      </c>
      <c r="F163" s="27">
        <f t="shared" ref="F163:J163" si="55">F165+F166</f>
        <v>1181.0999999999999</v>
      </c>
      <c r="G163" s="27">
        <f t="shared" si="55"/>
        <v>974.2</v>
      </c>
      <c r="H163" s="27">
        <f t="shared" si="55"/>
        <v>974.2</v>
      </c>
      <c r="I163" s="27">
        <f t="shared" si="55"/>
        <v>974.2</v>
      </c>
      <c r="J163" s="27">
        <f t="shared" si="55"/>
        <v>4537.0999999999995</v>
      </c>
      <c r="K163" s="28" t="s">
        <v>5</v>
      </c>
    </row>
    <row r="164" spans="1:13" ht="14.25" customHeight="1" x14ac:dyDescent="0.25">
      <c r="A164" s="195"/>
      <c r="B164" s="114"/>
      <c r="C164" s="142"/>
      <c r="D164" s="136"/>
      <c r="E164" s="173" t="s">
        <v>7</v>
      </c>
      <c r="F164" s="173"/>
      <c r="G164" s="173"/>
      <c r="H164" s="173"/>
      <c r="I164" s="173"/>
      <c r="J164" s="173"/>
      <c r="K164" s="174"/>
    </row>
    <row r="165" spans="1:13" ht="16.5" customHeight="1" x14ac:dyDescent="0.25">
      <c r="A165" s="195"/>
      <c r="B165" s="114"/>
      <c r="C165" s="142"/>
      <c r="D165" s="136"/>
      <c r="E165" s="30"/>
      <c r="F165" s="29">
        <v>0</v>
      </c>
      <c r="G165" s="29">
        <v>0</v>
      </c>
      <c r="H165" s="29">
        <v>0</v>
      </c>
      <c r="I165" s="29">
        <v>0</v>
      </c>
      <c r="J165" s="31">
        <f>SUM(E165:I165)</f>
        <v>0</v>
      </c>
      <c r="K165" s="32" t="s">
        <v>8</v>
      </c>
    </row>
    <row r="166" spans="1:13" ht="15.75" customHeight="1" x14ac:dyDescent="0.25">
      <c r="A166" s="195"/>
      <c r="B166" s="115"/>
      <c r="C166" s="143"/>
      <c r="D166" s="137"/>
      <c r="E166" s="33">
        <v>433.4</v>
      </c>
      <c r="F166" s="33">
        <v>1181.0999999999999</v>
      </c>
      <c r="G166" s="33">
        <v>974.2</v>
      </c>
      <c r="H166" s="33">
        <v>974.2</v>
      </c>
      <c r="I166" s="33">
        <v>974.2</v>
      </c>
      <c r="J166" s="34">
        <f>SUM(E166:I166)</f>
        <v>4537.0999999999995</v>
      </c>
      <c r="K166" s="32" t="s">
        <v>31</v>
      </c>
      <c r="M166" s="2" t="e">
        <f>F166+N120</f>
        <v>#REF!</v>
      </c>
    </row>
    <row r="167" spans="1:13" ht="16.5" customHeight="1" x14ac:dyDescent="0.25">
      <c r="A167" s="128">
        <v>36</v>
      </c>
      <c r="B167" s="113" t="s">
        <v>38</v>
      </c>
      <c r="C167" s="116" t="s">
        <v>27</v>
      </c>
      <c r="D167" s="135" t="s">
        <v>12</v>
      </c>
      <c r="E167" s="27">
        <f>E169+E170</f>
        <v>87.9</v>
      </c>
      <c r="F167" s="27">
        <f t="shared" ref="F167:J167" si="56">F169+F170</f>
        <v>114.7</v>
      </c>
      <c r="G167" s="27">
        <f t="shared" si="56"/>
        <v>46</v>
      </c>
      <c r="H167" s="27">
        <f t="shared" si="56"/>
        <v>45.2</v>
      </c>
      <c r="I167" s="27">
        <f t="shared" si="56"/>
        <v>45.2</v>
      </c>
      <c r="J167" s="27">
        <f t="shared" si="56"/>
        <v>339</v>
      </c>
      <c r="K167" s="28" t="s">
        <v>5</v>
      </c>
    </row>
    <row r="168" spans="1:13" ht="14.25" customHeight="1" x14ac:dyDescent="0.25">
      <c r="A168" s="128"/>
      <c r="B168" s="114"/>
      <c r="C168" s="117"/>
      <c r="D168" s="136"/>
      <c r="E168" s="178" t="s">
        <v>7</v>
      </c>
      <c r="F168" s="179"/>
      <c r="G168" s="179"/>
      <c r="H168" s="179"/>
      <c r="I168" s="179"/>
      <c r="J168" s="179"/>
      <c r="K168" s="180"/>
    </row>
    <row r="169" spans="1:13" ht="15.75" customHeight="1" x14ac:dyDescent="0.25">
      <c r="A169" s="128"/>
      <c r="B169" s="114"/>
      <c r="C169" s="117"/>
      <c r="D169" s="136"/>
      <c r="E169" s="29">
        <v>87.9</v>
      </c>
      <c r="F169" s="29">
        <v>44.7</v>
      </c>
      <c r="G169" s="29">
        <v>46</v>
      </c>
      <c r="H169" s="29">
        <v>45.2</v>
      </c>
      <c r="I169" s="29">
        <v>45.2</v>
      </c>
      <c r="J169" s="31">
        <f>SUM(E169:I169)</f>
        <v>269</v>
      </c>
      <c r="K169" s="32" t="s">
        <v>8</v>
      </c>
    </row>
    <row r="170" spans="1:13" ht="16.5" customHeight="1" x14ac:dyDescent="0.25">
      <c r="A170" s="128"/>
      <c r="B170" s="115"/>
      <c r="C170" s="118"/>
      <c r="D170" s="137"/>
      <c r="E170" s="43">
        <v>0</v>
      </c>
      <c r="F170" s="43">
        <v>70</v>
      </c>
      <c r="G170" s="43">
        <v>0</v>
      </c>
      <c r="H170" s="43">
        <v>0</v>
      </c>
      <c r="I170" s="43">
        <v>0</v>
      </c>
      <c r="J170" s="38">
        <f>SUM(E170:I170)</f>
        <v>70</v>
      </c>
      <c r="K170" s="39" t="s">
        <v>52</v>
      </c>
    </row>
    <row r="171" spans="1:13" ht="16.5" customHeight="1" x14ac:dyDescent="0.25">
      <c r="A171" s="98">
        <v>37</v>
      </c>
      <c r="B171" s="113" t="s">
        <v>53</v>
      </c>
      <c r="C171" s="116" t="s">
        <v>30</v>
      </c>
      <c r="D171" s="119" t="s">
        <v>12</v>
      </c>
      <c r="E171" s="11">
        <f>E174+E175+E173</f>
        <v>2369.5</v>
      </c>
      <c r="F171" s="11">
        <f>F174+F175+F173</f>
        <v>5012.5999999999995</v>
      </c>
      <c r="G171" s="11">
        <f t="shared" ref="G171:I171" si="57">G174+G175+G173</f>
        <v>5621.5</v>
      </c>
      <c r="H171" s="11">
        <f t="shared" si="57"/>
        <v>5379.9</v>
      </c>
      <c r="I171" s="11">
        <f t="shared" si="57"/>
        <v>5509.8</v>
      </c>
      <c r="J171" s="40">
        <f>SUM(E171:I171)</f>
        <v>23893.3</v>
      </c>
      <c r="K171" s="12" t="s">
        <v>5</v>
      </c>
    </row>
    <row r="172" spans="1:13" ht="16.5" customHeight="1" x14ac:dyDescent="0.25">
      <c r="A172" s="99"/>
      <c r="B172" s="114"/>
      <c r="C172" s="117"/>
      <c r="D172" s="120"/>
      <c r="E172" s="11"/>
      <c r="F172" s="11"/>
      <c r="G172" s="11"/>
      <c r="H172" s="11"/>
      <c r="I172" s="11"/>
      <c r="J172" s="40"/>
      <c r="K172" s="12" t="s">
        <v>7</v>
      </c>
    </row>
    <row r="173" spans="1:13" ht="16.5" customHeight="1" x14ac:dyDescent="0.25">
      <c r="A173" s="99"/>
      <c r="B173" s="114"/>
      <c r="C173" s="117"/>
      <c r="D173" s="120"/>
      <c r="E173" s="11">
        <v>1862</v>
      </c>
      <c r="F173" s="11">
        <v>4195.2</v>
      </c>
      <c r="G173" s="11">
        <v>4818.8</v>
      </c>
      <c r="H173" s="11">
        <v>4625.8999999999996</v>
      </c>
      <c r="I173" s="11">
        <v>4755.8</v>
      </c>
      <c r="J173" s="40">
        <f>SUM(E173:I173)</f>
        <v>20257.7</v>
      </c>
      <c r="K173" s="12" t="s">
        <v>149</v>
      </c>
    </row>
    <row r="174" spans="1:13" ht="16.5" customHeight="1" x14ac:dyDescent="0.25">
      <c r="A174" s="99"/>
      <c r="B174" s="114"/>
      <c r="C174" s="117"/>
      <c r="D174" s="120"/>
      <c r="E174" s="11">
        <v>507.5</v>
      </c>
      <c r="F174" s="11">
        <v>803</v>
      </c>
      <c r="G174" s="11">
        <v>802.7</v>
      </c>
      <c r="H174" s="11">
        <v>754</v>
      </c>
      <c r="I174" s="11">
        <v>754</v>
      </c>
      <c r="J174" s="40">
        <f>SUM(E174:I174)</f>
        <v>3621.2</v>
      </c>
      <c r="K174" s="12" t="s">
        <v>8</v>
      </c>
    </row>
    <row r="175" spans="1:13" ht="16.5" customHeight="1" x14ac:dyDescent="0.25">
      <c r="A175" s="100"/>
      <c r="B175" s="115"/>
      <c r="C175" s="118"/>
      <c r="D175" s="121"/>
      <c r="E175" s="11">
        <v>0</v>
      </c>
      <c r="F175" s="11">
        <v>14.4</v>
      </c>
      <c r="G175" s="11">
        <v>0</v>
      </c>
      <c r="H175" s="11">
        <v>0</v>
      </c>
      <c r="I175" s="11">
        <v>0</v>
      </c>
      <c r="J175" s="40">
        <f>SUM(E175:I175)</f>
        <v>14.4</v>
      </c>
      <c r="K175" s="12" t="s">
        <v>31</v>
      </c>
    </row>
    <row r="176" spans="1:13" ht="17.25" customHeight="1" x14ac:dyDescent="0.25">
      <c r="A176" s="98">
        <v>38</v>
      </c>
      <c r="B176" s="144" t="s">
        <v>54</v>
      </c>
      <c r="C176" s="141" t="s">
        <v>27</v>
      </c>
      <c r="D176" s="147" t="s">
        <v>12</v>
      </c>
      <c r="E176" s="27">
        <f>E178+E179</f>
        <v>0</v>
      </c>
      <c r="F176" s="27">
        <f t="shared" ref="F176:J176" si="58">F178+F179</f>
        <v>0</v>
      </c>
      <c r="G176" s="27">
        <f t="shared" si="58"/>
        <v>0</v>
      </c>
      <c r="H176" s="27">
        <f t="shared" si="58"/>
        <v>0</v>
      </c>
      <c r="I176" s="27">
        <f t="shared" si="58"/>
        <v>0</v>
      </c>
      <c r="J176" s="27">
        <f t="shared" si="58"/>
        <v>0</v>
      </c>
      <c r="K176" s="28" t="s">
        <v>5</v>
      </c>
    </row>
    <row r="177" spans="1:11" x14ac:dyDescent="0.25">
      <c r="A177" s="99"/>
      <c r="B177" s="145"/>
      <c r="C177" s="142"/>
      <c r="D177" s="148"/>
      <c r="E177" s="173" t="s">
        <v>7</v>
      </c>
      <c r="F177" s="173"/>
      <c r="G177" s="173"/>
      <c r="H177" s="173"/>
      <c r="I177" s="173"/>
      <c r="J177" s="173"/>
      <c r="K177" s="174"/>
    </row>
    <row r="178" spans="1:11" ht="18" customHeight="1" x14ac:dyDescent="0.25">
      <c r="A178" s="99"/>
      <c r="B178" s="145"/>
      <c r="C178" s="142"/>
      <c r="D178" s="148"/>
      <c r="E178" s="82">
        <v>0</v>
      </c>
      <c r="F178" s="82">
        <f>F182+F186+F189</f>
        <v>0</v>
      </c>
      <c r="G178" s="82">
        <f>G182+G186+G189</f>
        <v>0</v>
      </c>
      <c r="H178" s="82">
        <f>H182+H186+H189</f>
        <v>0</v>
      </c>
      <c r="I178" s="82">
        <f>I182+I186+I189</f>
        <v>0</v>
      </c>
      <c r="J178" s="31">
        <f>SUM(E178:I178)</f>
        <v>0</v>
      </c>
      <c r="K178" s="32" t="s">
        <v>8</v>
      </c>
    </row>
    <row r="179" spans="1:11" ht="17.25" customHeight="1" x14ac:dyDescent="0.25">
      <c r="A179" s="100"/>
      <c r="B179" s="146"/>
      <c r="C179" s="143"/>
      <c r="D179" s="149"/>
      <c r="E179" s="88">
        <v>0</v>
      </c>
      <c r="F179" s="88">
        <v>0</v>
      </c>
      <c r="G179" s="88">
        <v>0</v>
      </c>
      <c r="H179" s="88">
        <v>0</v>
      </c>
      <c r="I179" s="88">
        <v>0</v>
      </c>
      <c r="J179" s="34">
        <f>SUM(E179:I179)</f>
        <v>0</v>
      </c>
      <c r="K179" s="32" t="s">
        <v>31</v>
      </c>
    </row>
    <row r="180" spans="1:11" ht="26.25" customHeight="1" x14ac:dyDescent="0.25">
      <c r="A180" s="98">
        <v>39</v>
      </c>
      <c r="B180" s="144" t="s">
        <v>55</v>
      </c>
      <c r="C180" s="141" t="s">
        <v>27</v>
      </c>
      <c r="D180" s="147" t="s">
        <v>12</v>
      </c>
      <c r="E180" s="27">
        <f>E182+E183</f>
        <v>0</v>
      </c>
      <c r="F180" s="27">
        <f t="shared" ref="F180:J180" si="59">F182+F183</f>
        <v>0</v>
      </c>
      <c r="G180" s="27">
        <f t="shared" si="59"/>
        <v>0</v>
      </c>
      <c r="H180" s="27">
        <f t="shared" si="59"/>
        <v>0</v>
      </c>
      <c r="I180" s="27">
        <f t="shared" si="59"/>
        <v>0</v>
      </c>
      <c r="J180" s="27">
        <f t="shared" si="59"/>
        <v>0</v>
      </c>
      <c r="K180" s="28" t="s">
        <v>5</v>
      </c>
    </row>
    <row r="181" spans="1:11" ht="19.5" customHeight="1" x14ac:dyDescent="0.25">
      <c r="A181" s="99"/>
      <c r="B181" s="145"/>
      <c r="C181" s="142"/>
      <c r="D181" s="148"/>
      <c r="E181" s="173" t="s">
        <v>7</v>
      </c>
      <c r="F181" s="173"/>
      <c r="G181" s="173"/>
      <c r="H181" s="173"/>
      <c r="I181" s="173"/>
      <c r="J181" s="173"/>
      <c r="K181" s="174"/>
    </row>
    <row r="182" spans="1:11" ht="27" customHeight="1" x14ac:dyDescent="0.25">
      <c r="A182" s="99"/>
      <c r="B182" s="145"/>
      <c r="C182" s="142"/>
      <c r="D182" s="148"/>
      <c r="E182" s="59">
        <v>0</v>
      </c>
      <c r="F182" s="59">
        <v>0</v>
      </c>
      <c r="G182" s="59">
        <v>0</v>
      </c>
      <c r="H182" s="59">
        <v>0</v>
      </c>
      <c r="I182" s="59">
        <v>0</v>
      </c>
      <c r="J182" s="31">
        <f>SUM(E182:I182)</f>
        <v>0</v>
      </c>
      <c r="K182" s="32" t="s">
        <v>8</v>
      </c>
    </row>
    <row r="183" spans="1:11" ht="19.5" customHeight="1" x14ac:dyDescent="0.25">
      <c r="A183" s="100"/>
      <c r="B183" s="146"/>
      <c r="C183" s="143"/>
      <c r="D183" s="149"/>
      <c r="E183" s="33">
        <v>0</v>
      </c>
      <c r="F183" s="33">
        <v>0</v>
      </c>
      <c r="G183" s="33">
        <f t="shared" ref="G183:I183" si="60">ROUND(F183*1.0223,0)</f>
        <v>0</v>
      </c>
      <c r="H183" s="33">
        <f t="shared" si="60"/>
        <v>0</v>
      </c>
      <c r="I183" s="33">
        <f t="shared" si="60"/>
        <v>0</v>
      </c>
      <c r="J183" s="34">
        <f>SUM(E183:I183)</f>
        <v>0</v>
      </c>
      <c r="K183" s="32" t="s">
        <v>31</v>
      </c>
    </row>
    <row r="184" spans="1:11" ht="31.5" customHeight="1" x14ac:dyDescent="0.25">
      <c r="A184" s="98">
        <v>40</v>
      </c>
      <c r="B184" s="144" t="s">
        <v>56</v>
      </c>
      <c r="C184" s="141" t="s">
        <v>14</v>
      </c>
      <c r="D184" s="147" t="s">
        <v>12</v>
      </c>
      <c r="E184" s="27">
        <f>E186</f>
        <v>0</v>
      </c>
      <c r="F184" s="27">
        <f t="shared" ref="F184:J184" si="61">F186</f>
        <v>0</v>
      </c>
      <c r="G184" s="27">
        <f t="shared" si="61"/>
        <v>0</v>
      </c>
      <c r="H184" s="27">
        <f t="shared" si="61"/>
        <v>0</v>
      </c>
      <c r="I184" s="27">
        <f t="shared" si="61"/>
        <v>0</v>
      </c>
      <c r="J184" s="27">
        <f t="shared" si="61"/>
        <v>0</v>
      </c>
      <c r="K184" s="28" t="s">
        <v>5</v>
      </c>
    </row>
    <row r="185" spans="1:11" ht="21" customHeight="1" x14ac:dyDescent="0.25">
      <c r="A185" s="99"/>
      <c r="B185" s="145"/>
      <c r="C185" s="142"/>
      <c r="D185" s="148"/>
      <c r="E185" s="173" t="s">
        <v>7</v>
      </c>
      <c r="F185" s="173"/>
      <c r="G185" s="173"/>
      <c r="H185" s="173"/>
      <c r="I185" s="173"/>
      <c r="J185" s="173"/>
      <c r="K185" s="174"/>
    </row>
    <row r="186" spans="1:11" ht="40.5" customHeight="1" x14ac:dyDescent="0.25">
      <c r="A186" s="100"/>
      <c r="B186" s="146"/>
      <c r="C186" s="143"/>
      <c r="D186" s="149"/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4">
        <f>SUM(E186:I186)</f>
        <v>0</v>
      </c>
      <c r="K186" s="78" t="s">
        <v>8</v>
      </c>
    </row>
    <row r="187" spans="1:11" ht="16.5" customHeight="1" x14ac:dyDescent="0.25">
      <c r="A187" s="98">
        <v>41</v>
      </c>
      <c r="B187" s="150" t="s">
        <v>139</v>
      </c>
      <c r="C187" s="141" t="s">
        <v>27</v>
      </c>
      <c r="D187" s="147" t="s">
        <v>12</v>
      </c>
      <c r="E187" s="27">
        <f>E189+E190</f>
        <v>0</v>
      </c>
      <c r="F187" s="27">
        <f t="shared" ref="F187:J187" si="62">F189+F190</f>
        <v>0</v>
      </c>
      <c r="G187" s="27">
        <f t="shared" si="62"/>
        <v>0</v>
      </c>
      <c r="H187" s="27">
        <f t="shared" si="62"/>
        <v>0</v>
      </c>
      <c r="I187" s="27">
        <f t="shared" si="62"/>
        <v>0</v>
      </c>
      <c r="J187" s="27">
        <f t="shared" si="62"/>
        <v>0</v>
      </c>
      <c r="K187" s="28" t="s">
        <v>5</v>
      </c>
    </row>
    <row r="188" spans="1:11" ht="15.75" customHeight="1" x14ac:dyDescent="0.25">
      <c r="A188" s="99"/>
      <c r="B188" s="151"/>
      <c r="C188" s="142"/>
      <c r="D188" s="148"/>
      <c r="E188" s="173" t="s">
        <v>7</v>
      </c>
      <c r="F188" s="173"/>
      <c r="G188" s="173"/>
      <c r="H188" s="173"/>
      <c r="I188" s="173"/>
      <c r="J188" s="173"/>
      <c r="K188" s="174"/>
    </row>
    <row r="189" spans="1:11" ht="18.75" customHeight="1" x14ac:dyDescent="0.25">
      <c r="A189" s="99"/>
      <c r="B189" s="151"/>
      <c r="C189" s="142"/>
      <c r="D189" s="148"/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31">
        <f>SUM(E189:I189)</f>
        <v>0</v>
      </c>
      <c r="K189" s="32" t="s">
        <v>8</v>
      </c>
    </row>
    <row r="190" spans="1:11" ht="16.5" customHeight="1" x14ac:dyDescent="0.25">
      <c r="A190" s="100"/>
      <c r="B190" s="152"/>
      <c r="C190" s="143"/>
      <c r="D190" s="149"/>
      <c r="E190" s="45">
        <v>0</v>
      </c>
      <c r="F190" s="33">
        <v>0</v>
      </c>
      <c r="G190" s="33">
        <v>0</v>
      </c>
      <c r="H190" s="33">
        <v>0</v>
      </c>
      <c r="I190" s="33">
        <v>0</v>
      </c>
      <c r="J190" s="34">
        <f>SUM(E190:I190)</f>
        <v>0</v>
      </c>
      <c r="K190" s="32" t="s">
        <v>31</v>
      </c>
    </row>
    <row r="191" spans="1:11" ht="14.25" customHeight="1" x14ac:dyDescent="0.25">
      <c r="A191" s="98">
        <v>42</v>
      </c>
      <c r="B191" s="144" t="s">
        <v>140</v>
      </c>
      <c r="C191" s="141" t="s">
        <v>27</v>
      </c>
      <c r="D191" s="147" t="s">
        <v>10</v>
      </c>
      <c r="E191" s="27">
        <f>E193</f>
        <v>0</v>
      </c>
      <c r="F191" s="27">
        <f t="shared" ref="F191:J191" si="63">F193</f>
        <v>0</v>
      </c>
      <c r="G191" s="27">
        <f t="shared" si="63"/>
        <v>0</v>
      </c>
      <c r="H191" s="27">
        <f t="shared" si="63"/>
        <v>0</v>
      </c>
      <c r="I191" s="27">
        <f t="shared" si="63"/>
        <v>0</v>
      </c>
      <c r="J191" s="27">
        <f t="shared" si="63"/>
        <v>0</v>
      </c>
      <c r="K191" s="28" t="s">
        <v>5</v>
      </c>
    </row>
    <row r="192" spans="1:11" ht="15.75" customHeight="1" x14ac:dyDescent="0.25">
      <c r="A192" s="99"/>
      <c r="B192" s="145"/>
      <c r="C192" s="142"/>
      <c r="D192" s="148"/>
      <c r="E192" s="173" t="s">
        <v>7</v>
      </c>
      <c r="F192" s="173"/>
      <c r="G192" s="173"/>
      <c r="H192" s="173"/>
      <c r="I192" s="173"/>
      <c r="J192" s="173"/>
      <c r="K192" s="174"/>
    </row>
    <row r="193" spans="1:11" ht="18.75" customHeight="1" x14ac:dyDescent="0.25">
      <c r="A193" s="100"/>
      <c r="B193" s="146"/>
      <c r="C193" s="143"/>
      <c r="D193" s="149"/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f>SUM(E193:I193)</f>
        <v>0</v>
      </c>
      <c r="K193" s="78" t="s">
        <v>31</v>
      </c>
    </row>
    <row r="194" spans="1:11" ht="18.75" customHeight="1" x14ac:dyDescent="0.25">
      <c r="A194" s="98">
        <v>43</v>
      </c>
      <c r="B194" s="144" t="s">
        <v>141</v>
      </c>
      <c r="C194" s="141" t="s">
        <v>27</v>
      </c>
      <c r="D194" s="147" t="s">
        <v>12</v>
      </c>
      <c r="E194" s="27">
        <f>E196+E197</f>
        <v>0</v>
      </c>
      <c r="F194" s="27">
        <f t="shared" ref="F194:J194" si="64">F196+F197</f>
        <v>0</v>
      </c>
      <c r="G194" s="27">
        <f t="shared" si="64"/>
        <v>0</v>
      </c>
      <c r="H194" s="27">
        <f t="shared" si="64"/>
        <v>0</v>
      </c>
      <c r="I194" s="27">
        <f t="shared" si="64"/>
        <v>0</v>
      </c>
      <c r="J194" s="27">
        <f t="shared" si="64"/>
        <v>0</v>
      </c>
      <c r="K194" s="28" t="s">
        <v>5</v>
      </c>
    </row>
    <row r="195" spans="1:11" ht="15.75" customHeight="1" x14ac:dyDescent="0.25">
      <c r="A195" s="99"/>
      <c r="B195" s="145"/>
      <c r="C195" s="142"/>
      <c r="D195" s="148"/>
      <c r="E195" s="173" t="s">
        <v>7</v>
      </c>
      <c r="F195" s="173"/>
      <c r="G195" s="173"/>
      <c r="H195" s="173"/>
      <c r="I195" s="173"/>
      <c r="J195" s="173"/>
      <c r="K195" s="174"/>
    </row>
    <row r="196" spans="1:11" ht="17.25" customHeight="1" x14ac:dyDescent="0.25">
      <c r="A196" s="99"/>
      <c r="B196" s="145"/>
      <c r="C196" s="142"/>
      <c r="D196" s="148"/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f>SUM(E196:I196)</f>
        <v>0</v>
      </c>
      <c r="K196" s="32" t="s">
        <v>8</v>
      </c>
    </row>
    <row r="197" spans="1:11" ht="19.5" customHeight="1" x14ac:dyDescent="0.25">
      <c r="A197" s="100"/>
      <c r="B197" s="146"/>
      <c r="C197" s="143"/>
      <c r="D197" s="149"/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f>SUM(E197:I197)</f>
        <v>0</v>
      </c>
      <c r="K197" s="32" t="s">
        <v>31</v>
      </c>
    </row>
    <row r="198" spans="1:11" ht="15.75" customHeight="1" x14ac:dyDescent="0.25">
      <c r="A198" s="98">
        <v>44</v>
      </c>
      <c r="B198" s="144" t="s">
        <v>142</v>
      </c>
      <c r="C198" s="141" t="s">
        <v>27</v>
      </c>
      <c r="D198" s="147" t="s">
        <v>12</v>
      </c>
      <c r="E198" s="27">
        <f>E200+E201</f>
        <v>0</v>
      </c>
      <c r="F198" s="27">
        <f t="shared" ref="F198:J198" si="65">F200+F201</f>
        <v>0</v>
      </c>
      <c r="G198" s="27">
        <f t="shared" si="65"/>
        <v>0</v>
      </c>
      <c r="H198" s="27">
        <f t="shared" si="65"/>
        <v>0</v>
      </c>
      <c r="I198" s="27">
        <f t="shared" si="65"/>
        <v>0</v>
      </c>
      <c r="J198" s="27">
        <f t="shared" si="65"/>
        <v>0</v>
      </c>
      <c r="K198" s="28" t="s">
        <v>5</v>
      </c>
    </row>
    <row r="199" spans="1:11" ht="15.75" customHeight="1" x14ac:dyDescent="0.25">
      <c r="A199" s="99"/>
      <c r="B199" s="145"/>
      <c r="C199" s="142"/>
      <c r="D199" s="148"/>
      <c r="E199" s="173" t="s">
        <v>7</v>
      </c>
      <c r="F199" s="173"/>
      <c r="G199" s="173"/>
      <c r="H199" s="173"/>
      <c r="I199" s="173"/>
      <c r="J199" s="173"/>
      <c r="K199" s="174"/>
    </row>
    <row r="200" spans="1:11" ht="29.25" customHeight="1" x14ac:dyDescent="0.25">
      <c r="A200" s="99"/>
      <c r="B200" s="145"/>
      <c r="C200" s="142"/>
      <c r="D200" s="148"/>
      <c r="E200" s="59">
        <v>0</v>
      </c>
      <c r="F200" s="59">
        <v>0</v>
      </c>
      <c r="G200" s="59">
        <v>0</v>
      </c>
      <c r="H200" s="59">
        <v>0</v>
      </c>
      <c r="I200" s="59">
        <v>0</v>
      </c>
      <c r="J200" s="31">
        <f>SUM(E200:I200)</f>
        <v>0</v>
      </c>
      <c r="K200" s="32" t="s">
        <v>8</v>
      </c>
    </row>
    <row r="201" spans="1:11" ht="24.75" customHeight="1" x14ac:dyDescent="0.25">
      <c r="A201" s="100"/>
      <c r="B201" s="146"/>
      <c r="C201" s="143"/>
      <c r="D201" s="149"/>
      <c r="E201" s="45">
        <v>0</v>
      </c>
      <c r="F201" s="33">
        <v>0</v>
      </c>
      <c r="G201" s="33">
        <v>0</v>
      </c>
      <c r="H201" s="33">
        <v>0</v>
      </c>
      <c r="I201" s="33">
        <v>0</v>
      </c>
      <c r="J201" s="34">
        <f>SUM(E201:I201)</f>
        <v>0</v>
      </c>
      <c r="K201" s="32" t="s">
        <v>31</v>
      </c>
    </row>
    <row r="202" spans="1:11" ht="16.5" customHeight="1" x14ac:dyDescent="0.25">
      <c r="A202" s="128">
        <v>45</v>
      </c>
      <c r="B202" s="113" t="s">
        <v>143</v>
      </c>
      <c r="C202" s="141" t="s">
        <v>27</v>
      </c>
      <c r="D202" s="147" t="s">
        <v>12</v>
      </c>
      <c r="E202" s="27">
        <f>E204+E205</f>
        <v>0</v>
      </c>
      <c r="F202" s="27">
        <f t="shared" ref="F202:J202" si="66">F204+F205</f>
        <v>15</v>
      </c>
      <c r="G202" s="27">
        <f t="shared" si="66"/>
        <v>0</v>
      </c>
      <c r="H202" s="27">
        <f t="shared" si="66"/>
        <v>0</v>
      </c>
      <c r="I202" s="27">
        <f t="shared" si="66"/>
        <v>0</v>
      </c>
      <c r="J202" s="27">
        <f t="shared" si="66"/>
        <v>15</v>
      </c>
      <c r="K202" s="28" t="s">
        <v>5</v>
      </c>
    </row>
    <row r="203" spans="1:11" ht="15.75" customHeight="1" x14ac:dyDescent="0.25">
      <c r="A203" s="128"/>
      <c r="B203" s="114"/>
      <c r="C203" s="142"/>
      <c r="D203" s="148"/>
      <c r="E203" s="173" t="s">
        <v>7</v>
      </c>
      <c r="F203" s="173"/>
      <c r="G203" s="173"/>
      <c r="H203" s="173"/>
      <c r="I203" s="173"/>
      <c r="J203" s="173"/>
      <c r="K203" s="174"/>
    </row>
    <row r="204" spans="1:11" ht="18" customHeight="1" x14ac:dyDescent="0.25">
      <c r="A204" s="128"/>
      <c r="B204" s="114"/>
      <c r="C204" s="142"/>
      <c r="D204" s="148"/>
      <c r="E204" s="29"/>
      <c r="F204" s="29"/>
      <c r="G204" s="29"/>
      <c r="H204" s="29"/>
      <c r="I204" s="29"/>
      <c r="J204" s="31">
        <f>SUM(E204:I204)</f>
        <v>0</v>
      </c>
      <c r="K204" s="32" t="s">
        <v>8</v>
      </c>
    </row>
    <row r="205" spans="1:11" ht="15" customHeight="1" x14ac:dyDescent="0.25">
      <c r="A205" s="128"/>
      <c r="B205" s="115"/>
      <c r="C205" s="143"/>
      <c r="D205" s="149"/>
      <c r="E205" s="89">
        <v>0</v>
      </c>
      <c r="F205" s="43">
        <v>15</v>
      </c>
      <c r="G205" s="43">
        <v>0</v>
      </c>
      <c r="H205" s="43">
        <v>0</v>
      </c>
      <c r="I205" s="43">
        <v>0</v>
      </c>
      <c r="J205" s="38">
        <f>SUM(E205:I205)</f>
        <v>15</v>
      </c>
      <c r="K205" s="39" t="s">
        <v>31</v>
      </c>
    </row>
    <row r="206" spans="1:11" ht="15" customHeight="1" x14ac:dyDescent="0.25">
      <c r="A206" s="98">
        <v>46</v>
      </c>
      <c r="B206" s="113" t="s">
        <v>144</v>
      </c>
      <c r="C206" s="116" t="s">
        <v>30</v>
      </c>
      <c r="D206" s="153" t="s">
        <v>12</v>
      </c>
      <c r="E206" s="10">
        <f>E208+E209</f>
        <v>169.5</v>
      </c>
      <c r="F206" s="10">
        <f t="shared" ref="F206:I206" si="67">F208+F209</f>
        <v>77.3</v>
      </c>
      <c r="G206" s="10">
        <f t="shared" si="67"/>
        <v>74.8</v>
      </c>
      <c r="H206" s="10">
        <f t="shared" si="67"/>
        <v>0</v>
      </c>
      <c r="I206" s="10">
        <f t="shared" si="67"/>
        <v>0</v>
      </c>
      <c r="J206" s="40">
        <f>SUM(E206:I206)</f>
        <v>321.60000000000002</v>
      </c>
      <c r="K206" s="12" t="s">
        <v>5</v>
      </c>
    </row>
    <row r="207" spans="1:11" ht="15" customHeight="1" x14ac:dyDescent="0.25">
      <c r="A207" s="99"/>
      <c r="B207" s="114"/>
      <c r="C207" s="117"/>
      <c r="D207" s="154"/>
      <c r="E207" s="10"/>
      <c r="F207" s="11"/>
      <c r="G207" s="11"/>
      <c r="H207" s="11"/>
      <c r="I207" s="11"/>
      <c r="J207" s="40"/>
      <c r="K207" s="12" t="s">
        <v>7</v>
      </c>
    </row>
    <row r="208" spans="1:11" ht="15" customHeight="1" x14ac:dyDescent="0.25">
      <c r="A208" s="99"/>
      <c r="B208" s="114"/>
      <c r="C208" s="117"/>
      <c r="D208" s="154"/>
      <c r="E208" s="10">
        <v>0</v>
      </c>
      <c r="F208" s="11">
        <v>0</v>
      </c>
      <c r="G208" s="11">
        <v>0</v>
      </c>
      <c r="H208" s="11">
        <v>0</v>
      </c>
      <c r="I208" s="11">
        <v>0</v>
      </c>
      <c r="J208" s="40">
        <f>SUM(E208:I208)</f>
        <v>0</v>
      </c>
      <c r="K208" s="12" t="s">
        <v>8</v>
      </c>
    </row>
    <row r="209" spans="1:11" ht="15" customHeight="1" x14ac:dyDescent="0.25">
      <c r="A209" s="100"/>
      <c r="B209" s="115"/>
      <c r="C209" s="118"/>
      <c r="D209" s="155"/>
      <c r="E209" s="10">
        <v>169.5</v>
      </c>
      <c r="F209" s="11">
        <v>77.3</v>
      </c>
      <c r="G209" s="11">
        <v>74.8</v>
      </c>
      <c r="H209" s="11">
        <v>0</v>
      </c>
      <c r="I209" s="11">
        <v>0</v>
      </c>
      <c r="J209" s="40">
        <f>SUM(E209:I209)</f>
        <v>321.60000000000002</v>
      </c>
      <c r="K209" s="12" t="s">
        <v>31</v>
      </c>
    </row>
    <row r="210" spans="1:11" ht="15" customHeight="1" x14ac:dyDescent="0.25">
      <c r="A210" s="128">
        <v>47</v>
      </c>
      <c r="B210" s="144" t="s">
        <v>57</v>
      </c>
      <c r="C210" s="141" t="s">
        <v>27</v>
      </c>
      <c r="D210" s="147" t="s">
        <v>12</v>
      </c>
      <c r="E210" s="27">
        <f>E212+E213</f>
        <v>0</v>
      </c>
      <c r="F210" s="27">
        <f>F212+F213</f>
        <v>0</v>
      </c>
      <c r="G210" s="27">
        <f t="shared" ref="G210:J210" si="68">G212+G213</f>
        <v>0</v>
      </c>
      <c r="H210" s="27">
        <f t="shared" si="68"/>
        <v>0</v>
      </c>
      <c r="I210" s="27">
        <f t="shared" si="68"/>
        <v>0</v>
      </c>
      <c r="J210" s="27">
        <f t="shared" si="68"/>
        <v>0</v>
      </c>
      <c r="K210" s="28" t="s">
        <v>5</v>
      </c>
    </row>
    <row r="211" spans="1:11" ht="16.5" customHeight="1" x14ac:dyDescent="0.25">
      <c r="A211" s="128"/>
      <c r="B211" s="145"/>
      <c r="C211" s="142"/>
      <c r="D211" s="148"/>
      <c r="E211" s="173" t="s">
        <v>7</v>
      </c>
      <c r="F211" s="173"/>
      <c r="G211" s="173"/>
      <c r="H211" s="173"/>
      <c r="I211" s="173"/>
      <c r="J211" s="173"/>
      <c r="K211" s="174"/>
    </row>
    <row r="212" spans="1:11" ht="27" customHeight="1" x14ac:dyDescent="0.25">
      <c r="A212" s="128"/>
      <c r="B212" s="145"/>
      <c r="C212" s="142"/>
      <c r="D212" s="148"/>
      <c r="E212" s="29">
        <v>0</v>
      </c>
      <c r="F212" s="29">
        <f t="shared" ref="F212:I212" si="69">F216</f>
        <v>0</v>
      </c>
      <c r="G212" s="29">
        <f t="shared" si="69"/>
        <v>0</v>
      </c>
      <c r="H212" s="29">
        <f t="shared" si="69"/>
        <v>0</v>
      </c>
      <c r="I212" s="29">
        <f t="shared" si="69"/>
        <v>0</v>
      </c>
      <c r="J212" s="29">
        <f>SUM(E212:I212)</f>
        <v>0</v>
      </c>
      <c r="K212" s="32" t="s">
        <v>8</v>
      </c>
    </row>
    <row r="213" spans="1:11" ht="32.25" customHeight="1" x14ac:dyDescent="0.25">
      <c r="A213" s="128"/>
      <c r="B213" s="146"/>
      <c r="C213" s="143"/>
      <c r="D213" s="149"/>
      <c r="E213" s="33">
        <f>E217</f>
        <v>0</v>
      </c>
      <c r="F213" s="33">
        <f t="shared" ref="F213:I213" si="70">F217</f>
        <v>0</v>
      </c>
      <c r="G213" s="33">
        <f t="shared" si="70"/>
        <v>0</v>
      </c>
      <c r="H213" s="33">
        <f t="shared" si="70"/>
        <v>0</v>
      </c>
      <c r="I213" s="33">
        <f t="shared" si="70"/>
        <v>0</v>
      </c>
      <c r="J213" s="33">
        <f>SUM(E213:I213)</f>
        <v>0</v>
      </c>
      <c r="K213" s="32" t="s">
        <v>31</v>
      </c>
    </row>
    <row r="214" spans="1:11" ht="15.75" customHeight="1" x14ac:dyDescent="0.25">
      <c r="A214" s="128">
        <v>48</v>
      </c>
      <c r="B214" s="144" t="s">
        <v>58</v>
      </c>
      <c r="C214" s="141" t="s">
        <v>27</v>
      </c>
      <c r="D214" s="147" t="s">
        <v>12</v>
      </c>
      <c r="E214" s="27">
        <f>E216+E217</f>
        <v>0</v>
      </c>
      <c r="F214" s="27">
        <f>F216+F217</f>
        <v>0</v>
      </c>
      <c r="G214" s="27">
        <f t="shared" ref="G214:J214" si="71">G216+G217</f>
        <v>0</v>
      </c>
      <c r="H214" s="27">
        <f t="shared" si="71"/>
        <v>0</v>
      </c>
      <c r="I214" s="27">
        <f t="shared" si="71"/>
        <v>0</v>
      </c>
      <c r="J214" s="27">
        <f t="shared" si="71"/>
        <v>0</v>
      </c>
      <c r="K214" s="28" t="s">
        <v>5</v>
      </c>
    </row>
    <row r="215" spans="1:11" ht="18" customHeight="1" x14ac:dyDescent="0.25">
      <c r="A215" s="128"/>
      <c r="B215" s="145"/>
      <c r="C215" s="142"/>
      <c r="D215" s="148"/>
      <c r="E215" s="173" t="s">
        <v>7</v>
      </c>
      <c r="F215" s="173"/>
      <c r="G215" s="173"/>
      <c r="H215" s="173"/>
      <c r="I215" s="173"/>
      <c r="J215" s="173"/>
      <c r="K215" s="174"/>
    </row>
    <row r="216" spans="1:11" ht="18.75" customHeight="1" x14ac:dyDescent="0.25">
      <c r="A216" s="128"/>
      <c r="B216" s="145"/>
      <c r="C216" s="142"/>
      <c r="D216" s="148"/>
      <c r="E216" s="29">
        <v>0</v>
      </c>
      <c r="F216" s="29">
        <f t="shared" ref="F216:J216" si="72">F237</f>
        <v>0</v>
      </c>
      <c r="G216" s="29">
        <f t="shared" si="72"/>
        <v>0</v>
      </c>
      <c r="H216" s="29">
        <f t="shared" si="72"/>
        <v>0</v>
      </c>
      <c r="I216" s="29">
        <f t="shared" si="72"/>
        <v>0</v>
      </c>
      <c r="J216" s="29">
        <f t="shared" si="72"/>
        <v>0</v>
      </c>
      <c r="K216" s="32" t="s">
        <v>8</v>
      </c>
    </row>
    <row r="217" spans="1:11" ht="17.25" customHeight="1" x14ac:dyDescent="0.25">
      <c r="A217" s="128"/>
      <c r="B217" s="146"/>
      <c r="C217" s="143"/>
      <c r="D217" s="149"/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f>SUM(E217:I217)</f>
        <v>0</v>
      </c>
      <c r="K217" s="39" t="s">
        <v>31</v>
      </c>
    </row>
    <row r="218" spans="1:11" ht="17.25" customHeight="1" x14ac:dyDescent="0.25">
      <c r="A218" s="98">
        <v>49</v>
      </c>
      <c r="B218" s="122" t="s">
        <v>77</v>
      </c>
      <c r="C218" s="128" t="s">
        <v>30</v>
      </c>
      <c r="D218" s="170" t="s">
        <v>10</v>
      </c>
      <c r="E218" s="11">
        <f>E220</f>
        <v>5750.4</v>
      </c>
      <c r="F218" s="11">
        <f t="shared" ref="F218:I218" si="73">F220</f>
        <v>10080.599999999999</v>
      </c>
      <c r="G218" s="11">
        <f t="shared" si="73"/>
        <v>12752</v>
      </c>
      <c r="H218" s="11">
        <f t="shared" si="73"/>
        <v>12752</v>
      </c>
      <c r="I218" s="11">
        <f t="shared" si="73"/>
        <v>12752</v>
      </c>
      <c r="J218" s="11">
        <f>SUM(E218:I218)</f>
        <v>54087</v>
      </c>
      <c r="K218" s="12" t="s">
        <v>5</v>
      </c>
    </row>
    <row r="219" spans="1:11" ht="17.25" customHeight="1" x14ac:dyDescent="0.25">
      <c r="A219" s="99"/>
      <c r="B219" s="123"/>
      <c r="C219" s="128"/>
      <c r="D219" s="171"/>
      <c r="E219" s="11"/>
      <c r="F219" s="11"/>
      <c r="G219" s="11"/>
      <c r="H219" s="11"/>
      <c r="I219" s="11"/>
      <c r="J219" s="11"/>
      <c r="K219" s="12" t="s">
        <v>7</v>
      </c>
    </row>
    <row r="220" spans="1:11" ht="17.25" customHeight="1" x14ac:dyDescent="0.25">
      <c r="A220" s="99"/>
      <c r="B220" s="123"/>
      <c r="C220" s="128"/>
      <c r="D220" s="171"/>
      <c r="E220" s="11">
        <f>E224+E228+E232</f>
        <v>5750.4</v>
      </c>
      <c r="F220" s="11">
        <f t="shared" ref="F220:I220" si="74">F224+F228+F232</f>
        <v>10080.599999999999</v>
      </c>
      <c r="G220" s="11">
        <f t="shared" si="74"/>
        <v>12752</v>
      </c>
      <c r="H220" s="11">
        <f t="shared" si="74"/>
        <v>12752</v>
      </c>
      <c r="I220" s="11">
        <f t="shared" si="74"/>
        <v>12752</v>
      </c>
      <c r="J220" s="11">
        <f>SUM(E220:I220)</f>
        <v>54087</v>
      </c>
      <c r="K220" s="12" t="s">
        <v>8</v>
      </c>
    </row>
    <row r="221" spans="1:11" ht="17.25" customHeight="1" x14ac:dyDescent="0.25">
      <c r="A221" s="100"/>
      <c r="B221" s="124"/>
      <c r="C221" s="128"/>
      <c r="D221" s="172"/>
      <c r="E221" s="11"/>
      <c r="F221" s="11"/>
      <c r="G221" s="11"/>
      <c r="H221" s="11"/>
      <c r="I221" s="11"/>
      <c r="J221" s="11"/>
      <c r="K221" s="12" t="s">
        <v>31</v>
      </c>
    </row>
    <row r="222" spans="1:11" ht="17.25" customHeight="1" x14ac:dyDescent="0.25">
      <c r="A222" s="98">
        <v>50</v>
      </c>
      <c r="B222" s="122" t="s">
        <v>78</v>
      </c>
      <c r="C222" s="98" t="s">
        <v>30</v>
      </c>
      <c r="D222" s="132" t="s">
        <v>10</v>
      </c>
      <c r="E222" s="11">
        <f>E224+E225</f>
        <v>1678.4</v>
      </c>
      <c r="F222" s="11">
        <f t="shared" ref="F222:I222" si="75">F224+F225</f>
        <v>2977</v>
      </c>
      <c r="G222" s="11">
        <f t="shared" si="75"/>
        <v>3819</v>
      </c>
      <c r="H222" s="11">
        <f t="shared" si="75"/>
        <v>3819</v>
      </c>
      <c r="I222" s="11">
        <f t="shared" si="75"/>
        <v>3819</v>
      </c>
      <c r="J222" s="11">
        <f>SUM(E222:I222)</f>
        <v>16112.4</v>
      </c>
      <c r="K222" s="12" t="s">
        <v>5</v>
      </c>
    </row>
    <row r="223" spans="1:11" ht="17.25" customHeight="1" x14ac:dyDescent="0.25">
      <c r="A223" s="99"/>
      <c r="B223" s="123"/>
      <c r="C223" s="99"/>
      <c r="D223" s="133"/>
      <c r="E223" s="11"/>
      <c r="F223" s="11"/>
      <c r="G223" s="11"/>
      <c r="H223" s="11"/>
      <c r="I223" s="11"/>
      <c r="J223" s="11"/>
      <c r="K223" s="12" t="s">
        <v>7</v>
      </c>
    </row>
    <row r="224" spans="1:11" ht="17.25" customHeight="1" x14ac:dyDescent="0.25">
      <c r="A224" s="99"/>
      <c r="B224" s="123"/>
      <c r="C224" s="99"/>
      <c r="D224" s="133"/>
      <c r="E224" s="11">
        <v>1678.4</v>
      </c>
      <c r="F224" s="11">
        <v>2977</v>
      </c>
      <c r="G224" s="11">
        <v>3819</v>
      </c>
      <c r="H224" s="11">
        <v>3819</v>
      </c>
      <c r="I224" s="11">
        <v>3819</v>
      </c>
      <c r="J224" s="11">
        <f>SUM(E224:I224)</f>
        <v>16112.4</v>
      </c>
      <c r="K224" s="12" t="s">
        <v>8</v>
      </c>
    </row>
    <row r="225" spans="1:11" ht="17.25" customHeight="1" x14ac:dyDescent="0.25">
      <c r="A225" s="100"/>
      <c r="B225" s="124"/>
      <c r="C225" s="100"/>
      <c r="D225" s="134"/>
      <c r="E225" s="11"/>
      <c r="F225" s="11"/>
      <c r="G225" s="11"/>
      <c r="H225" s="11"/>
      <c r="I225" s="11"/>
      <c r="J225" s="11"/>
      <c r="K225" s="12" t="s">
        <v>31</v>
      </c>
    </row>
    <row r="226" spans="1:11" ht="17.25" customHeight="1" x14ac:dyDescent="0.25">
      <c r="A226" s="98">
        <v>51</v>
      </c>
      <c r="B226" s="122" t="s">
        <v>79</v>
      </c>
      <c r="C226" s="98" t="s">
        <v>30</v>
      </c>
      <c r="D226" s="132" t="s">
        <v>10</v>
      </c>
      <c r="E226" s="11">
        <f>E228</f>
        <v>727.6</v>
      </c>
      <c r="F226" s="11">
        <f t="shared" ref="F226:I226" si="76">F228</f>
        <v>1263.4000000000001</v>
      </c>
      <c r="G226" s="11">
        <f t="shared" si="76"/>
        <v>1651</v>
      </c>
      <c r="H226" s="11">
        <f t="shared" si="76"/>
        <v>1651</v>
      </c>
      <c r="I226" s="11">
        <f t="shared" si="76"/>
        <v>1651</v>
      </c>
      <c r="J226" s="11">
        <f>SUM(E226:I226)</f>
        <v>6944</v>
      </c>
      <c r="K226" s="12" t="s">
        <v>5</v>
      </c>
    </row>
    <row r="227" spans="1:11" ht="17.25" customHeight="1" x14ac:dyDescent="0.25">
      <c r="A227" s="99"/>
      <c r="B227" s="123"/>
      <c r="C227" s="99"/>
      <c r="D227" s="133"/>
      <c r="E227" s="11"/>
      <c r="F227" s="11"/>
      <c r="G227" s="11"/>
      <c r="H227" s="11"/>
      <c r="I227" s="11"/>
      <c r="J227" s="11"/>
      <c r="K227" s="12" t="s">
        <v>7</v>
      </c>
    </row>
    <row r="228" spans="1:11" ht="17.25" customHeight="1" x14ac:dyDescent="0.25">
      <c r="A228" s="99"/>
      <c r="B228" s="123"/>
      <c r="C228" s="99"/>
      <c r="D228" s="133"/>
      <c r="E228" s="11">
        <v>727.6</v>
      </c>
      <c r="F228" s="11">
        <v>1263.4000000000001</v>
      </c>
      <c r="G228" s="11">
        <v>1651</v>
      </c>
      <c r="H228" s="11">
        <v>1651</v>
      </c>
      <c r="I228" s="11">
        <v>1651</v>
      </c>
      <c r="J228" s="11">
        <f>SUM(E228:I228)</f>
        <v>6944</v>
      </c>
      <c r="K228" s="12" t="s">
        <v>8</v>
      </c>
    </row>
    <row r="229" spans="1:11" ht="17.25" customHeight="1" x14ac:dyDescent="0.25">
      <c r="A229" s="100"/>
      <c r="B229" s="124"/>
      <c r="C229" s="100"/>
      <c r="D229" s="134"/>
      <c r="E229" s="11"/>
      <c r="F229" s="11"/>
      <c r="G229" s="11"/>
      <c r="H229" s="11"/>
      <c r="I229" s="11"/>
      <c r="J229" s="11"/>
      <c r="K229" s="12" t="s">
        <v>31</v>
      </c>
    </row>
    <row r="230" spans="1:11" ht="17.25" customHeight="1" x14ac:dyDescent="0.25">
      <c r="A230" s="98">
        <v>52</v>
      </c>
      <c r="B230" s="122" t="s">
        <v>80</v>
      </c>
      <c r="C230" s="128" t="s">
        <v>30</v>
      </c>
      <c r="D230" s="206" t="s">
        <v>10</v>
      </c>
      <c r="E230" s="11">
        <f>E232</f>
        <v>3344.4</v>
      </c>
      <c r="F230" s="11">
        <f t="shared" ref="F230:I230" si="77">F232</f>
        <v>5840.2</v>
      </c>
      <c r="G230" s="11">
        <f t="shared" si="77"/>
        <v>7282</v>
      </c>
      <c r="H230" s="11">
        <f t="shared" si="77"/>
        <v>7282</v>
      </c>
      <c r="I230" s="11">
        <f t="shared" si="77"/>
        <v>7282</v>
      </c>
      <c r="J230" s="11">
        <f>SUM(E230:I230)</f>
        <v>31030.6</v>
      </c>
      <c r="K230" s="12" t="s">
        <v>5</v>
      </c>
    </row>
    <row r="231" spans="1:11" ht="17.25" customHeight="1" x14ac:dyDescent="0.25">
      <c r="A231" s="99"/>
      <c r="B231" s="123"/>
      <c r="C231" s="128"/>
      <c r="D231" s="206"/>
      <c r="E231" s="49"/>
      <c r="F231" s="11"/>
      <c r="G231" s="11"/>
      <c r="H231" s="11"/>
      <c r="I231" s="11"/>
      <c r="J231" s="11"/>
      <c r="K231" s="12" t="s">
        <v>7</v>
      </c>
    </row>
    <row r="232" spans="1:11" ht="17.25" customHeight="1" x14ac:dyDescent="0.25">
      <c r="A232" s="99"/>
      <c r="B232" s="123"/>
      <c r="C232" s="128"/>
      <c r="D232" s="206"/>
      <c r="E232" s="49">
        <v>3344.4</v>
      </c>
      <c r="F232" s="11">
        <v>5840.2</v>
      </c>
      <c r="G232" s="11">
        <v>7282</v>
      </c>
      <c r="H232" s="11">
        <v>7282</v>
      </c>
      <c r="I232" s="11">
        <v>7282</v>
      </c>
      <c r="J232" s="11">
        <f>SUM(E232:I232)</f>
        <v>31030.6</v>
      </c>
      <c r="K232" s="12" t="s">
        <v>8</v>
      </c>
    </row>
    <row r="233" spans="1:11" ht="17.25" customHeight="1" x14ac:dyDescent="0.25">
      <c r="A233" s="100"/>
      <c r="B233" s="124"/>
      <c r="C233" s="128"/>
      <c r="D233" s="206"/>
      <c r="E233" s="49"/>
      <c r="F233" s="11"/>
      <c r="G233" s="11"/>
      <c r="H233" s="11"/>
      <c r="I233" s="11"/>
      <c r="J233" s="11"/>
      <c r="K233" s="12" t="s">
        <v>31</v>
      </c>
    </row>
    <row r="234" spans="1:11" ht="17.25" customHeight="1" x14ac:dyDescent="0.25">
      <c r="A234" s="175" t="s">
        <v>59</v>
      </c>
      <c r="B234" s="176"/>
      <c r="C234" s="176"/>
      <c r="D234" s="176"/>
      <c r="E234" s="176"/>
      <c r="F234" s="176"/>
      <c r="G234" s="176"/>
      <c r="H234" s="176"/>
      <c r="I234" s="176"/>
      <c r="J234" s="176"/>
      <c r="K234" s="177"/>
    </row>
    <row r="235" spans="1:11" ht="24" customHeight="1" x14ac:dyDescent="0.25">
      <c r="A235" s="98">
        <v>53</v>
      </c>
      <c r="B235" s="144" t="s">
        <v>81</v>
      </c>
      <c r="C235" s="141" t="s">
        <v>27</v>
      </c>
      <c r="D235" s="147" t="s">
        <v>12</v>
      </c>
      <c r="E235" s="27">
        <f>E237+E238</f>
        <v>0</v>
      </c>
      <c r="F235" s="27">
        <f>F237+F238</f>
        <v>0</v>
      </c>
      <c r="G235" s="27">
        <f t="shared" ref="G235:J235" si="78">G237+G238</f>
        <v>0</v>
      </c>
      <c r="H235" s="27">
        <f t="shared" si="78"/>
        <v>0</v>
      </c>
      <c r="I235" s="27">
        <f t="shared" si="78"/>
        <v>0</v>
      </c>
      <c r="J235" s="27">
        <f t="shared" si="78"/>
        <v>0</v>
      </c>
      <c r="K235" s="28" t="s">
        <v>5</v>
      </c>
    </row>
    <row r="236" spans="1:11" ht="15.75" customHeight="1" x14ac:dyDescent="0.25">
      <c r="A236" s="99"/>
      <c r="B236" s="145"/>
      <c r="C236" s="142"/>
      <c r="D236" s="148"/>
      <c r="E236" s="173" t="s">
        <v>7</v>
      </c>
      <c r="F236" s="173"/>
      <c r="G236" s="173"/>
      <c r="H236" s="173"/>
      <c r="I236" s="173"/>
      <c r="J236" s="173"/>
      <c r="K236" s="174"/>
    </row>
    <row r="237" spans="1:11" ht="21.75" customHeight="1" x14ac:dyDescent="0.25">
      <c r="A237" s="99"/>
      <c r="B237" s="145"/>
      <c r="C237" s="142"/>
      <c r="D237" s="148"/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31">
        <f>SUM(E237:I237)</f>
        <v>0</v>
      </c>
      <c r="K237" s="32" t="s">
        <v>8</v>
      </c>
    </row>
    <row r="238" spans="1:11" ht="30" customHeight="1" x14ac:dyDescent="0.25">
      <c r="A238" s="100"/>
      <c r="B238" s="146"/>
      <c r="C238" s="143"/>
      <c r="D238" s="149"/>
      <c r="E238" s="33">
        <f>E241+E244</f>
        <v>0</v>
      </c>
      <c r="F238" s="33">
        <f t="shared" ref="F238:I238" si="79">F241+F244</f>
        <v>0</v>
      </c>
      <c r="G238" s="33">
        <f t="shared" si="79"/>
        <v>0</v>
      </c>
      <c r="H238" s="33">
        <f t="shared" si="79"/>
        <v>0</v>
      </c>
      <c r="I238" s="33">
        <f t="shared" si="79"/>
        <v>0</v>
      </c>
      <c r="J238" s="34">
        <f>SUM(E238:I238)</f>
        <v>0</v>
      </c>
      <c r="K238" s="32" t="s">
        <v>31</v>
      </c>
    </row>
    <row r="239" spans="1:11" ht="26.25" customHeight="1" x14ac:dyDescent="0.25">
      <c r="A239" s="98">
        <v>54</v>
      </c>
      <c r="B239" s="144" t="s">
        <v>82</v>
      </c>
      <c r="C239" s="141" t="s">
        <v>27</v>
      </c>
      <c r="D239" s="147" t="s">
        <v>10</v>
      </c>
      <c r="E239" s="27">
        <f>E241</f>
        <v>0</v>
      </c>
      <c r="F239" s="27">
        <f t="shared" ref="F239:J239" si="80">F241</f>
        <v>0</v>
      </c>
      <c r="G239" s="27">
        <f t="shared" si="80"/>
        <v>0</v>
      </c>
      <c r="H239" s="27">
        <f t="shared" si="80"/>
        <v>0</v>
      </c>
      <c r="I239" s="27">
        <f t="shared" si="80"/>
        <v>0</v>
      </c>
      <c r="J239" s="27">
        <f t="shared" si="80"/>
        <v>0</v>
      </c>
      <c r="K239" s="28" t="s">
        <v>5</v>
      </c>
    </row>
    <row r="240" spans="1:11" ht="18.75" customHeight="1" x14ac:dyDescent="0.25">
      <c r="A240" s="99"/>
      <c r="B240" s="145"/>
      <c r="C240" s="142"/>
      <c r="D240" s="148"/>
      <c r="E240" s="173" t="s">
        <v>7</v>
      </c>
      <c r="F240" s="173"/>
      <c r="G240" s="173"/>
      <c r="H240" s="173"/>
      <c r="I240" s="173"/>
      <c r="J240" s="173"/>
      <c r="K240" s="174"/>
    </row>
    <row r="241" spans="1:11" ht="33.75" customHeight="1" x14ac:dyDescent="0.25">
      <c r="A241" s="100"/>
      <c r="B241" s="146"/>
      <c r="C241" s="143"/>
      <c r="D241" s="149"/>
      <c r="E241" s="45">
        <v>0</v>
      </c>
      <c r="F241" s="33">
        <v>0</v>
      </c>
      <c r="G241" s="33">
        <v>0</v>
      </c>
      <c r="H241" s="33">
        <v>0</v>
      </c>
      <c r="I241" s="33">
        <v>0</v>
      </c>
      <c r="J241" s="34">
        <f>SUM(E241:I241)</f>
        <v>0</v>
      </c>
      <c r="K241" s="32" t="s">
        <v>31</v>
      </c>
    </row>
    <row r="242" spans="1:11" ht="23.25" customHeight="1" x14ac:dyDescent="0.25">
      <c r="A242" s="98">
        <v>55</v>
      </c>
      <c r="B242" s="144" t="s">
        <v>83</v>
      </c>
      <c r="C242" s="141" t="s">
        <v>27</v>
      </c>
      <c r="D242" s="147" t="s">
        <v>12</v>
      </c>
      <c r="E242" s="27">
        <f>E244</f>
        <v>0</v>
      </c>
      <c r="F242" s="27">
        <f t="shared" ref="F242:J242" si="81">F244</f>
        <v>0</v>
      </c>
      <c r="G242" s="27">
        <f t="shared" si="81"/>
        <v>0</v>
      </c>
      <c r="H242" s="27">
        <f t="shared" si="81"/>
        <v>0</v>
      </c>
      <c r="I242" s="27">
        <f t="shared" si="81"/>
        <v>0</v>
      </c>
      <c r="J242" s="27">
        <f t="shared" si="81"/>
        <v>0</v>
      </c>
      <c r="K242" s="28" t="s">
        <v>5</v>
      </c>
    </row>
    <row r="243" spans="1:11" ht="18.75" customHeight="1" x14ac:dyDescent="0.25">
      <c r="A243" s="99"/>
      <c r="B243" s="145"/>
      <c r="C243" s="142"/>
      <c r="D243" s="148"/>
      <c r="E243" s="173" t="s">
        <v>7</v>
      </c>
      <c r="F243" s="173"/>
      <c r="G243" s="173"/>
      <c r="H243" s="173"/>
      <c r="I243" s="173"/>
      <c r="J243" s="173"/>
      <c r="K243" s="174"/>
    </row>
    <row r="244" spans="1:11" ht="23.25" customHeight="1" x14ac:dyDescent="0.25">
      <c r="A244" s="100"/>
      <c r="B244" s="146"/>
      <c r="C244" s="143"/>
      <c r="D244" s="149"/>
      <c r="E244" s="33">
        <v>0</v>
      </c>
      <c r="F244" s="33">
        <v>0</v>
      </c>
      <c r="G244" s="33">
        <v>0</v>
      </c>
      <c r="H244" s="33">
        <v>0</v>
      </c>
      <c r="I244" s="33">
        <v>0</v>
      </c>
      <c r="J244" s="34">
        <f>SUM(E244:I244)</f>
        <v>0</v>
      </c>
      <c r="K244" s="32" t="s">
        <v>31</v>
      </c>
    </row>
    <row r="245" spans="1:11" ht="17.25" customHeight="1" x14ac:dyDescent="0.25">
      <c r="A245" s="175" t="s">
        <v>60</v>
      </c>
      <c r="B245" s="176"/>
      <c r="C245" s="176"/>
      <c r="D245" s="176"/>
      <c r="E245" s="176"/>
      <c r="F245" s="176"/>
      <c r="G245" s="176"/>
      <c r="H245" s="176"/>
      <c r="I245" s="176"/>
      <c r="J245" s="176"/>
      <c r="K245" s="177"/>
    </row>
    <row r="246" spans="1:11" ht="18.75" customHeight="1" x14ac:dyDescent="0.25">
      <c r="A246" s="98">
        <v>56</v>
      </c>
      <c r="B246" s="144" t="s">
        <v>84</v>
      </c>
      <c r="C246" s="141" t="s">
        <v>27</v>
      </c>
      <c r="D246" s="147" t="s">
        <v>12</v>
      </c>
      <c r="E246" s="27">
        <f>E250</f>
        <v>0</v>
      </c>
      <c r="F246" s="27">
        <f>F250+F249+F248</f>
        <v>500</v>
      </c>
      <c r="G246" s="27">
        <f t="shared" ref="G246:I246" si="82">G250+G249+G248</f>
        <v>0</v>
      </c>
      <c r="H246" s="27">
        <f t="shared" si="82"/>
        <v>0</v>
      </c>
      <c r="I246" s="27">
        <f t="shared" si="82"/>
        <v>500</v>
      </c>
      <c r="J246" s="27">
        <f>SUM(E246:I246)</f>
        <v>1000</v>
      </c>
      <c r="K246" s="28" t="s">
        <v>5</v>
      </c>
    </row>
    <row r="247" spans="1:11" ht="18.75" customHeight="1" x14ac:dyDescent="0.25">
      <c r="A247" s="99"/>
      <c r="B247" s="145"/>
      <c r="C247" s="142"/>
      <c r="D247" s="148"/>
      <c r="E247" s="173" t="s">
        <v>7</v>
      </c>
      <c r="F247" s="173"/>
      <c r="G247" s="173"/>
      <c r="H247" s="173"/>
      <c r="I247" s="173"/>
      <c r="J247" s="173"/>
      <c r="K247" s="174"/>
    </row>
    <row r="248" spans="1:11" ht="18.75" customHeight="1" x14ac:dyDescent="0.25">
      <c r="A248" s="99"/>
      <c r="B248" s="199"/>
      <c r="C248" s="156"/>
      <c r="D248" s="181"/>
      <c r="E248" s="50">
        <v>0</v>
      </c>
      <c r="F248" s="50">
        <f>F253</f>
        <v>495</v>
      </c>
      <c r="G248" s="50">
        <v>0</v>
      </c>
      <c r="H248" s="50">
        <v>0</v>
      </c>
      <c r="I248" s="50">
        <f>I253</f>
        <v>495</v>
      </c>
      <c r="J248" s="50">
        <f>SUM(E248:I248)</f>
        <v>990</v>
      </c>
      <c r="K248" s="80" t="s">
        <v>149</v>
      </c>
    </row>
    <row r="249" spans="1:11" ht="18.75" customHeight="1" x14ac:dyDescent="0.25">
      <c r="A249" s="99"/>
      <c r="B249" s="199"/>
      <c r="C249" s="156"/>
      <c r="D249" s="181"/>
      <c r="E249" s="50">
        <f>E254</f>
        <v>0</v>
      </c>
      <c r="F249" s="50">
        <f t="shared" ref="F249:I249" si="83">F254</f>
        <v>5</v>
      </c>
      <c r="G249" s="50">
        <f t="shared" si="83"/>
        <v>0</v>
      </c>
      <c r="H249" s="50">
        <f t="shared" si="83"/>
        <v>0</v>
      </c>
      <c r="I249" s="50">
        <f t="shared" si="83"/>
        <v>5</v>
      </c>
      <c r="J249" s="50">
        <f>SUM(E249:I249)</f>
        <v>10</v>
      </c>
      <c r="K249" s="80" t="s">
        <v>8</v>
      </c>
    </row>
    <row r="250" spans="1:11" ht="24.75" customHeight="1" x14ac:dyDescent="0.25">
      <c r="A250" s="100"/>
      <c r="B250" s="146"/>
      <c r="C250" s="143"/>
      <c r="D250" s="149"/>
      <c r="E250" s="33">
        <f>E255</f>
        <v>0</v>
      </c>
      <c r="F250" s="33">
        <f t="shared" ref="F250:I250" si="84">F255</f>
        <v>0</v>
      </c>
      <c r="G250" s="33">
        <f t="shared" si="84"/>
        <v>0</v>
      </c>
      <c r="H250" s="33">
        <f t="shared" si="84"/>
        <v>0</v>
      </c>
      <c r="I250" s="33">
        <f t="shared" si="84"/>
        <v>0</v>
      </c>
      <c r="J250" s="34">
        <f>SUM(E250:I250)</f>
        <v>0</v>
      </c>
      <c r="K250" s="32" t="s">
        <v>31</v>
      </c>
    </row>
    <row r="251" spans="1:11" ht="18.75" customHeight="1" x14ac:dyDescent="0.25">
      <c r="A251" s="128">
        <v>57</v>
      </c>
      <c r="B251" s="207" t="s">
        <v>85</v>
      </c>
      <c r="C251" s="128" t="s">
        <v>27</v>
      </c>
      <c r="D251" s="206" t="s">
        <v>12</v>
      </c>
      <c r="E251" s="11">
        <f>E255</f>
        <v>0</v>
      </c>
      <c r="F251" s="11">
        <f>F253+F254</f>
        <v>500</v>
      </c>
      <c r="G251" s="11">
        <f t="shared" ref="G251:H251" si="85">G255</f>
        <v>0</v>
      </c>
      <c r="H251" s="11">
        <f t="shared" si="85"/>
        <v>0</v>
      </c>
      <c r="I251" s="11">
        <f>SUM(I253:I255)</f>
        <v>500</v>
      </c>
      <c r="J251" s="11">
        <f>SUM(E251:I251)</f>
        <v>1000</v>
      </c>
      <c r="K251" s="12" t="s">
        <v>5</v>
      </c>
    </row>
    <row r="252" spans="1:11" ht="18.75" customHeight="1" x14ac:dyDescent="0.25">
      <c r="A252" s="128"/>
      <c r="B252" s="207"/>
      <c r="C252" s="128"/>
      <c r="D252" s="206"/>
      <c r="E252" s="205" t="s">
        <v>7</v>
      </c>
      <c r="F252" s="205"/>
      <c r="G252" s="205"/>
      <c r="H252" s="205"/>
      <c r="I252" s="205"/>
      <c r="J252" s="205"/>
      <c r="K252" s="205"/>
    </row>
    <row r="253" spans="1:11" ht="18.75" customHeight="1" x14ac:dyDescent="0.25">
      <c r="A253" s="128"/>
      <c r="B253" s="207"/>
      <c r="C253" s="128"/>
      <c r="D253" s="206"/>
      <c r="E253" s="44"/>
      <c r="F253" s="14">
        <v>495</v>
      </c>
      <c r="G253" s="44">
        <v>0</v>
      </c>
      <c r="H253" s="44">
        <v>0</v>
      </c>
      <c r="I253" s="44">
        <v>495</v>
      </c>
      <c r="J253" s="44">
        <f>SUM(E253:I253)</f>
        <v>990</v>
      </c>
      <c r="K253" s="41" t="s">
        <v>149</v>
      </c>
    </row>
    <row r="254" spans="1:11" ht="18.75" customHeight="1" x14ac:dyDescent="0.25">
      <c r="A254" s="128"/>
      <c r="B254" s="207"/>
      <c r="C254" s="128"/>
      <c r="D254" s="206"/>
      <c r="E254" s="14">
        <v>0</v>
      </c>
      <c r="F254" s="14">
        <v>5</v>
      </c>
      <c r="G254" s="14">
        <v>0</v>
      </c>
      <c r="H254" s="14">
        <v>0</v>
      </c>
      <c r="I254" s="14">
        <v>5</v>
      </c>
      <c r="J254" s="14">
        <f>SUM(E254:I254)</f>
        <v>10</v>
      </c>
      <c r="K254" s="41" t="s">
        <v>8</v>
      </c>
    </row>
    <row r="255" spans="1:11" ht="18" customHeight="1" x14ac:dyDescent="0.25">
      <c r="A255" s="128"/>
      <c r="B255" s="207"/>
      <c r="C255" s="128"/>
      <c r="D255" s="206"/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40">
        <f>SUM(E255:I255)</f>
        <v>0</v>
      </c>
      <c r="K255" s="12" t="s">
        <v>31</v>
      </c>
    </row>
    <row r="256" spans="1:11" ht="18" customHeight="1" x14ac:dyDescent="0.25">
      <c r="A256" s="125" t="s">
        <v>61</v>
      </c>
      <c r="B256" s="126"/>
      <c r="C256" s="126"/>
      <c r="D256" s="126"/>
      <c r="E256" s="126"/>
      <c r="F256" s="126"/>
      <c r="G256" s="126"/>
      <c r="H256" s="126"/>
      <c r="I256" s="126"/>
      <c r="J256" s="126"/>
      <c r="K256" s="127"/>
    </row>
    <row r="257" spans="1:11" ht="15.75" customHeight="1" x14ac:dyDescent="0.25">
      <c r="A257" s="98">
        <v>58</v>
      </c>
      <c r="B257" s="144" t="s">
        <v>86</v>
      </c>
      <c r="C257" s="141" t="s">
        <v>27</v>
      </c>
      <c r="D257" s="147" t="s">
        <v>12</v>
      </c>
      <c r="E257" s="27">
        <f>E260</f>
        <v>0</v>
      </c>
      <c r="F257" s="27">
        <f t="shared" ref="F257:J257" si="86">F260</f>
        <v>0</v>
      </c>
      <c r="G257" s="27">
        <f t="shared" si="86"/>
        <v>0</v>
      </c>
      <c r="H257" s="27">
        <f t="shared" si="86"/>
        <v>0</v>
      </c>
      <c r="I257" s="27">
        <f t="shared" si="86"/>
        <v>0</v>
      </c>
      <c r="J257" s="27">
        <f t="shared" si="86"/>
        <v>0</v>
      </c>
      <c r="K257" s="28" t="s">
        <v>5</v>
      </c>
    </row>
    <row r="258" spans="1:11" ht="17.25" customHeight="1" x14ac:dyDescent="0.25">
      <c r="A258" s="99"/>
      <c r="B258" s="145"/>
      <c r="C258" s="142"/>
      <c r="D258" s="148"/>
      <c r="E258" s="173" t="s">
        <v>7</v>
      </c>
      <c r="F258" s="173"/>
      <c r="G258" s="173"/>
      <c r="H258" s="173"/>
      <c r="I258" s="173"/>
      <c r="J258" s="173"/>
      <c r="K258" s="174"/>
    </row>
    <row r="259" spans="1:11" ht="17.25" customHeight="1" x14ac:dyDescent="0.25">
      <c r="A259" s="99"/>
      <c r="B259" s="145"/>
      <c r="C259" s="142"/>
      <c r="D259" s="148"/>
      <c r="E259" s="59">
        <f>E263+E267</f>
        <v>0</v>
      </c>
      <c r="F259" s="59">
        <f t="shared" ref="F259:I259" si="87">F263+F267</f>
        <v>0</v>
      </c>
      <c r="G259" s="59">
        <f t="shared" si="87"/>
        <v>0</v>
      </c>
      <c r="H259" s="59">
        <f t="shared" si="87"/>
        <v>0</v>
      </c>
      <c r="I259" s="59">
        <f t="shared" si="87"/>
        <v>0</v>
      </c>
      <c r="J259" s="31">
        <f>SUM(E259:I259)</f>
        <v>0</v>
      </c>
      <c r="K259" s="80" t="s">
        <v>8</v>
      </c>
    </row>
    <row r="260" spans="1:11" ht="16.5" customHeight="1" x14ac:dyDescent="0.25">
      <c r="A260" s="99"/>
      <c r="B260" s="145"/>
      <c r="C260" s="142"/>
      <c r="D260" s="148"/>
      <c r="E260" s="29">
        <f>E264+E268</f>
        <v>0</v>
      </c>
      <c r="F260" s="29">
        <f t="shared" ref="F260:I260" si="88">F264+F268</f>
        <v>0</v>
      </c>
      <c r="G260" s="29">
        <f t="shared" si="88"/>
        <v>0</v>
      </c>
      <c r="H260" s="29">
        <f t="shared" si="88"/>
        <v>0</v>
      </c>
      <c r="I260" s="29">
        <f t="shared" si="88"/>
        <v>0</v>
      </c>
      <c r="J260" s="31">
        <f>SUM(E260:I260)</f>
        <v>0</v>
      </c>
      <c r="K260" s="32" t="s">
        <v>31</v>
      </c>
    </row>
    <row r="261" spans="1:11" ht="18.75" customHeight="1" x14ac:dyDescent="0.25">
      <c r="A261" s="98">
        <v>59</v>
      </c>
      <c r="B261" s="144" t="s">
        <v>87</v>
      </c>
      <c r="C261" s="141" t="s">
        <v>27</v>
      </c>
      <c r="D261" s="147" t="s">
        <v>12</v>
      </c>
      <c r="E261" s="27">
        <f>E263+E264</f>
        <v>0</v>
      </c>
      <c r="F261" s="27">
        <f>F263+F264</f>
        <v>0</v>
      </c>
      <c r="G261" s="27">
        <f t="shared" ref="G261:J261" si="89">G263+G264</f>
        <v>0</v>
      </c>
      <c r="H261" s="27">
        <f t="shared" si="89"/>
        <v>0</v>
      </c>
      <c r="I261" s="27">
        <f t="shared" si="89"/>
        <v>0</v>
      </c>
      <c r="J261" s="27">
        <f t="shared" si="89"/>
        <v>0</v>
      </c>
      <c r="K261" s="28" t="s">
        <v>5</v>
      </c>
    </row>
    <row r="262" spans="1:11" ht="18.75" customHeight="1" x14ac:dyDescent="0.25">
      <c r="A262" s="99"/>
      <c r="B262" s="188"/>
      <c r="C262" s="142"/>
      <c r="D262" s="148"/>
      <c r="E262" s="173" t="s">
        <v>7</v>
      </c>
      <c r="F262" s="173"/>
      <c r="G262" s="173"/>
      <c r="H262" s="173"/>
      <c r="I262" s="173"/>
      <c r="J262" s="173"/>
      <c r="K262" s="174"/>
    </row>
    <row r="263" spans="1:11" ht="18.75" customHeight="1" x14ac:dyDescent="0.25">
      <c r="A263" s="99"/>
      <c r="B263" s="188"/>
      <c r="C263" s="142"/>
      <c r="D263" s="148"/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31">
        <f>SUM(E263:I263)</f>
        <v>0</v>
      </c>
      <c r="K263" s="32" t="s">
        <v>8</v>
      </c>
    </row>
    <row r="264" spans="1:11" ht="18.75" customHeight="1" x14ac:dyDescent="0.25">
      <c r="A264" s="100"/>
      <c r="B264" s="189"/>
      <c r="C264" s="143"/>
      <c r="D264" s="149"/>
      <c r="E264" s="33">
        <v>0</v>
      </c>
      <c r="F264" s="33">
        <v>0</v>
      </c>
      <c r="G264" s="33">
        <v>0</v>
      </c>
      <c r="H264" s="33">
        <v>0</v>
      </c>
      <c r="I264" s="33">
        <v>0</v>
      </c>
      <c r="J264" s="34">
        <f>SUM(E264:I264)</f>
        <v>0</v>
      </c>
      <c r="K264" s="32" t="s">
        <v>31</v>
      </c>
    </row>
    <row r="265" spans="1:11" ht="18.75" customHeight="1" x14ac:dyDescent="0.25">
      <c r="A265" s="98">
        <v>60</v>
      </c>
      <c r="B265" s="144" t="s">
        <v>88</v>
      </c>
      <c r="C265" s="141" t="s">
        <v>27</v>
      </c>
      <c r="D265" s="147" t="s">
        <v>12</v>
      </c>
      <c r="E265" s="27">
        <f>E267+E268</f>
        <v>0</v>
      </c>
      <c r="F265" s="27">
        <f t="shared" ref="F265:I265" si="90">F267+F268</f>
        <v>0</v>
      </c>
      <c r="G265" s="27">
        <f t="shared" si="90"/>
        <v>0</v>
      </c>
      <c r="H265" s="27">
        <f t="shared" si="90"/>
        <v>0</v>
      </c>
      <c r="I265" s="27">
        <f t="shared" si="90"/>
        <v>0</v>
      </c>
      <c r="J265" s="27">
        <f t="shared" ref="J265" si="91">J267+J268</f>
        <v>0</v>
      </c>
      <c r="K265" s="28" t="s">
        <v>5</v>
      </c>
    </row>
    <row r="266" spans="1:11" ht="18.75" customHeight="1" x14ac:dyDescent="0.25">
      <c r="A266" s="99"/>
      <c r="B266" s="145"/>
      <c r="C266" s="142"/>
      <c r="D266" s="148"/>
      <c r="E266" s="173" t="s">
        <v>7</v>
      </c>
      <c r="F266" s="173"/>
      <c r="G266" s="173"/>
      <c r="H266" s="173"/>
      <c r="I266" s="173"/>
      <c r="J266" s="173"/>
      <c r="K266" s="174"/>
    </row>
    <row r="267" spans="1:11" ht="18.75" customHeight="1" x14ac:dyDescent="0.25">
      <c r="A267" s="99"/>
      <c r="B267" s="145"/>
      <c r="C267" s="142"/>
      <c r="D267" s="148"/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31">
        <f>SUM(E267:I267)</f>
        <v>0</v>
      </c>
      <c r="K267" s="32" t="s">
        <v>8</v>
      </c>
    </row>
    <row r="268" spans="1:11" ht="18.75" customHeight="1" x14ac:dyDescent="0.25">
      <c r="A268" s="100"/>
      <c r="B268" s="146"/>
      <c r="C268" s="143"/>
      <c r="D268" s="149"/>
      <c r="E268" s="33">
        <v>0</v>
      </c>
      <c r="F268" s="33">
        <v>0</v>
      </c>
      <c r="G268" s="33">
        <v>0</v>
      </c>
      <c r="H268" s="33">
        <v>0</v>
      </c>
      <c r="I268" s="33">
        <v>0</v>
      </c>
      <c r="J268" s="34">
        <f>SUM(E268:I268)</f>
        <v>0</v>
      </c>
      <c r="K268" s="32" t="s">
        <v>31</v>
      </c>
    </row>
    <row r="269" spans="1:11" ht="18.75" customHeight="1" x14ac:dyDescent="0.25">
      <c r="A269" s="175" t="s">
        <v>92</v>
      </c>
      <c r="B269" s="176"/>
      <c r="C269" s="176"/>
      <c r="D269" s="176"/>
      <c r="E269" s="176"/>
      <c r="F269" s="176"/>
      <c r="G269" s="176"/>
      <c r="H269" s="176"/>
      <c r="I269" s="176"/>
      <c r="J269" s="176"/>
      <c r="K269" s="177"/>
    </row>
    <row r="270" spans="1:11" ht="18.75" customHeight="1" x14ac:dyDescent="0.25">
      <c r="A270" s="98">
        <v>61</v>
      </c>
      <c r="B270" s="113" t="s">
        <v>62</v>
      </c>
      <c r="C270" s="116" t="s">
        <v>27</v>
      </c>
      <c r="D270" s="135"/>
      <c r="E270" s="77">
        <f>E272+E273+E274</f>
        <v>4125.6000000000004</v>
      </c>
      <c r="F270" s="77">
        <f t="shared" ref="F270:I270" si="92">F272+F273+F274</f>
        <v>12754</v>
      </c>
      <c r="G270" s="77">
        <f t="shared" si="92"/>
        <v>13740.8</v>
      </c>
      <c r="H270" s="77">
        <f t="shared" si="92"/>
        <v>8587.5</v>
      </c>
      <c r="I270" s="77">
        <f t="shared" si="92"/>
        <v>8598.9</v>
      </c>
      <c r="J270" s="77">
        <f>SUM(E270:I270)</f>
        <v>47806.799999999996</v>
      </c>
      <c r="K270" s="28" t="s">
        <v>5</v>
      </c>
    </row>
    <row r="271" spans="1:11" ht="18.75" customHeight="1" x14ac:dyDescent="0.25">
      <c r="A271" s="99"/>
      <c r="B271" s="114"/>
      <c r="C271" s="117"/>
      <c r="D271" s="136"/>
      <c r="E271" s="173" t="s">
        <v>7</v>
      </c>
      <c r="F271" s="173"/>
      <c r="G271" s="173"/>
      <c r="H271" s="173"/>
      <c r="I271" s="173"/>
      <c r="J271" s="173"/>
      <c r="K271" s="174"/>
    </row>
    <row r="272" spans="1:11" ht="18.75" customHeight="1" x14ac:dyDescent="0.25">
      <c r="A272" s="99"/>
      <c r="B272" s="114"/>
      <c r="C272" s="117"/>
      <c r="D272" s="136"/>
      <c r="E272" s="29">
        <f>E277+E295+E314+E329</f>
        <v>0</v>
      </c>
      <c r="F272" s="29">
        <f>F277+F295+F314+F329</f>
        <v>18.899999999999999</v>
      </c>
      <c r="G272" s="29">
        <f>G277+G295+G314+G329</f>
        <v>459.9</v>
      </c>
      <c r="H272" s="29">
        <f>H277+H295+H314+H329</f>
        <v>459.9</v>
      </c>
      <c r="I272" s="29">
        <f>I277+I295+I314+I329</f>
        <v>459.9</v>
      </c>
      <c r="J272" s="31">
        <f>SUM(E272:I272)</f>
        <v>1398.6</v>
      </c>
      <c r="K272" s="32" t="s">
        <v>8</v>
      </c>
    </row>
    <row r="273" spans="1:11" ht="18.75" customHeight="1" x14ac:dyDescent="0.25">
      <c r="A273" s="99"/>
      <c r="B273" s="114"/>
      <c r="C273" s="117"/>
      <c r="D273" s="136"/>
      <c r="E273" s="34">
        <f t="shared" ref="E273:J273" si="93">E278+E296+E347</f>
        <v>3008.7</v>
      </c>
      <c r="F273" s="34">
        <f t="shared" si="93"/>
        <v>10448.1</v>
      </c>
      <c r="G273" s="34">
        <f t="shared" si="93"/>
        <v>11216.9</v>
      </c>
      <c r="H273" s="34">
        <f t="shared" si="93"/>
        <v>8127.6</v>
      </c>
      <c r="I273" s="34">
        <f t="shared" si="93"/>
        <v>8139</v>
      </c>
      <c r="J273" s="34">
        <f t="shared" si="93"/>
        <v>40940.300000000003</v>
      </c>
      <c r="K273" s="32" t="s">
        <v>31</v>
      </c>
    </row>
    <row r="274" spans="1:11" ht="18.75" customHeight="1" x14ac:dyDescent="0.25">
      <c r="A274" s="100"/>
      <c r="B274" s="115"/>
      <c r="C274" s="118"/>
      <c r="D274" s="137"/>
      <c r="E274" s="36">
        <f>E279</f>
        <v>1116.9000000000001</v>
      </c>
      <c r="F274" s="36">
        <f t="shared" ref="F274:I274" si="94">F279</f>
        <v>2287</v>
      </c>
      <c r="G274" s="36">
        <f t="shared" si="94"/>
        <v>2064</v>
      </c>
      <c r="H274" s="36">
        <f t="shared" si="94"/>
        <v>0</v>
      </c>
      <c r="I274" s="36">
        <f t="shared" si="94"/>
        <v>0</v>
      </c>
      <c r="J274" s="26">
        <f>SUM(E274:I274)</f>
        <v>5467.9</v>
      </c>
      <c r="K274" s="19" t="s">
        <v>68</v>
      </c>
    </row>
    <row r="275" spans="1:11" ht="27" customHeight="1" x14ac:dyDescent="0.25">
      <c r="A275" s="98">
        <v>62</v>
      </c>
      <c r="B275" s="113" t="s">
        <v>63</v>
      </c>
      <c r="C275" s="116" t="s">
        <v>27</v>
      </c>
      <c r="D275" s="135"/>
      <c r="E275" s="27">
        <f>E277+E278+E279</f>
        <v>3513.6</v>
      </c>
      <c r="F275" s="27">
        <f t="shared" ref="F275:I275" si="95">F277+F278+F279</f>
        <v>11317.2</v>
      </c>
      <c r="G275" s="27">
        <f t="shared" si="95"/>
        <v>10566.6</v>
      </c>
      <c r="H275" s="27">
        <f t="shared" si="95"/>
        <v>5413.3</v>
      </c>
      <c r="I275" s="27">
        <f t="shared" si="95"/>
        <v>5424.7</v>
      </c>
      <c r="J275" s="27">
        <f>SUM(E275:I275)</f>
        <v>36235.4</v>
      </c>
      <c r="K275" s="28" t="s">
        <v>5</v>
      </c>
    </row>
    <row r="276" spans="1:11" ht="17.25" customHeight="1" x14ac:dyDescent="0.25">
      <c r="A276" s="99"/>
      <c r="B276" s="114"/>
      <c r="C276" s="117"/>
      <c r="D276" s="136"/>
      <c r="E276" s="173" t="s">
        <v>7</v>
      </c>
      <c r="F276" s="173"/>
      <c r="G276" s="173"/>
      <c r="H276" s="173"/>
      <c r="I276" s="173"/>
      <c r="J276" s="173"/>
      <c r="K276" s="174"/>
    </row>
    <row r="277" spans="1:11" ht="25.5" customHeight="1" x14ac:dyDescent="0.25">
      <c r="A277" s="99"/>
      <c r="B277" s="114"/>
      <c r="C277" s="117"/>
      <c r="D277" s="136"/>
      <c r="E277" s="29">
        <f>E282+E287</f>
        <v>0</v>
      </c>
      <c r="F277" s="29">
        <f t="shared" ref="F277:I277" si="96">F282+F287</f>
        <v>0</v>
      </c>
      <c r="G277" s="29">
        <f t="shared" si="96"/>
        <v>0</v>
      </c>
      <c r="H277" s="29">
        <f t="shared" si="96"/>
        <v>0</v>
      </c>
      <c r="I277" s="29">
        <f t="shared" si="96"/>
        <v>0</v>
      </c>
      <c r="J277" s="29">
        <f>SUM(E277:I277)</f>
        <v>0</v>
      </c>
      <c r="K277" s="32" t="s">
        <v>8</v>
      </c>
    </row>
    <row r="278" spans="1:11" ht="27" customHeight="1" x14ac:dyDescent="0.25">
      <c r="A278" s="99"/>
      <c r="B278" s="114"/>
      <c r="C278" s="117"/>
      <c r="D278" s="136"/>
      <c r="E278" s="33">
        <f>E283+E292</f>
        <v>2396.6999999999998</v>
      </c>
      <c r="F278" s="33">
        <f>F283+F292</f>
        <v>9030.2000000000007</v>
      </c>
      <c r="G278" s="33">
        <f t="shared" ref="G278:I278" si="97">G283+G292</f>
        <v>8502.6</v>
      </c>
      <c r="H278" s="33">
        <f t="shared" si="97"/>
        <v>5413.3</v>
      </c>
      <c r="I278" s="33">
        <f t="shared" si="97"/>
        <v>5424.7</v>
      </c>
      <c r="J278" s="33">
        <f>SUM(E278:I278)</f>
        <v>30767.5</v>
      </c>
      <c r="K278" s="32" t="s">
        <v>31</v>
      </c>
    </row>
    <row r="279" spans="1:11" ht="27" customHeight="1" x14ac:dyDescent="0.25">
      <c r="A279" s="100"/>
      <c r="B279" s="115"/>
      <c r="C279" s="118"/>
      <c r="D279" s="137"/>
      <c r="E279" s="36">
        <f>E284</f>
        <v>1116.9000000000001</v>
      </c>
      <c r="F279" s="36">
        <f t="shared" ref="F279:I279" si="98">F284</f>
        <v>2287</v>
      </c>
      <c r="G279" s="36">
        <f t="shared" si="98"/>
        <v>2064</v>
      </c>
      <c r="H279" s="36">
        <f t="shared" si="98"/>
        <v>0</v>
      </c>
      <c r="I279" s="36">
        <f t="shared" si="98"/>
        <v>0</v>
      </c>
      <c r="J279" s="36">
        <f>SUM(E279:I279)</f>
        <v>5467.9</v>
      </c>
      <c r="K279" s="19" t="s">
        <v>68</v>
      </c>
    </row>
    <row r="280" spans="1:11" ht="18.75" customHeight="1" x14ac:dyDescent="0.25">
      <c r="A280" s="98">
        <v>63</v>
      </c>
      <c r="B280" s="144" t="s">
        <v>64</v>
      </c>
      <c r="C280" s="141" t="s">
        <v>27</v>
      </c>
      <c r="D280" s="147" t="s">
        <v>65</v>
      </c>
      <c r="E280" s="27">
        <f>E282+E284+E283</f>
        <v>2744.1000000000004</v>
      </c>
      <c r="F280" s="27">
        <f t="shared" ref="F280:I280" si="99">F282+F284+F283</f>
        <v>9327.6</v>
      </c>
      <c r="G280" s="27">
        <f t="shared" si="99"/>
        <v>9110.9</v>
      </c>
      <c r="H280" s="27">
        <f t="shared" si="99"/>
        <v>5413.3</v>
      </c>
      <c r="I280" s="27">
        <f t="shared" si="99"/>
        <v>5424.7</v>
      </c>
      <c r="J280" s="27">
        <f>SUM(E280:I280)</f>
        <v>32020.6</v>
      </c>
      <c r="K280" s="28" t="s">
        <v>5</v>
      </c>
    </row>
    <row r="281" spans="1:11" ht="18.75" customHeight="1" x14ac:dyDescent="0.25">
      <c r="A281" s="99"/>
      <c r="B281" s="145"/>
      <c r="C281" s="142"/>
      <c r="D281" s="148"/>
      <c r="E281" s="173" t="s">
        <v>7</v>
      </c>
      <c r="F281" s="173"/>
      <c r="G281" s="173"/>
      <c r="H281" s="173"/>
      <c r="I281" s="173"/>
      <c r="J281" s="173"/>
      <c r="K281" s="174"/>
    </row>
    <row r="282" spans="1:11" ht="18.75" customHeight="1" x14ac:dyDescent="0.25">
      <c r="A282" s="99"/>
      <c r="B282" s="145"/>
      <c r="C282" s="142"/>
      <c r="D282" s="148"/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31">
        <f>SUM(E282:I282)</f>
        <v>0</v>
      </c>
      <c r="K282" s="32" t="s">
        <v>8</v>
      </c>
    </row>
    <row r="283" spans="1:11" ht="17.25" customHeight="1" x14ac:dyDescent="0.25">
      <c r="A283" s="99"/>
      <c r="B283" s="199"/>
      <c r="C283" s="156"/>
      <c r="D283" s="181"/>
      <c r="E283" s="43">
        <v>1627.2</v>
      </c>
      <c r="F283" s="43">
        <v>7040.6</v>
      </c>
      <c r="G283" s="43">
        <v>7046.9</v>
      </c>
      <c r="H283" s="43">
        <v>5413.3</v>
      </c>
      <c r="I283" s="43">
        <v>5424.7</v>
      </c>
      <c r="J283" s="38">
        <f>SUM(E283:I283)</f>
        <v>26552.7</v>
      </c>
      <c r="K283" s="39" t="s">
        <v>31</v>
      </c>
    </row>
    <row r="284" spans="1:11" ht="16.5" customHeight="1" x14ac:dyDescent="0.25">
      <c r="A284" s="100"/>
      <c r="B284" s="146"/>
      <c r="C284" s="143"/>
      <c r="D284" s="149"/>
      <c r="E284" s="33">
        <v>1116.9000000000001</v>
      </c>
      <c r="F284" s="33">
        <v>2287</v>
      </c>
      <c r="G284" s="33">
        <v>2064</v>
      </c>
      <c r="H284" s="33">
        <v>0</v>
      </c>
      <c r="I284" s="33">
        <v>0</v>
      </c>
      <c r="J284" s="90">
        <f>SUM(E284:I284)</f>
        <v>5467.9</v>
      </c>
      <c r="K284" s="12" t="s">
        <v>68</v>
      </c>
    </row>
    <row r="285" spans="1:11" ht="18.75" customHeight="1" x14ac:dyDescent="0.25">
      <c r="A285" s="98">
        <v>64</v>
      </c>
      <c r="B285" s="196" t="s">
        <v>66</v>
      </c>
      <c r="C285" s="141" t="s">
        <v>27</v>
      </c>
      <c r="D285" s="147" t="s">
        <v>65</v>
      </c>
      <c r="E285" s="27">
        <f>E287+E288</f>
        <v>0</v>
      </c>
      <c r="F285" s="27">
        <f t="shared" ref="F285:J285" si="100">F287+F288</f>
        <v>0</v>
      </c>
      <c r="G285" s="27">
        <f t="shared" si="100"/>
        <v>0</v>
      </c>
      <c r="H285" s="27">
        <f t="shared" si="100"/>
        <v>0</v>
      </c>
      <c r="I285" s="27">
        <f t="shared" si="100"/>
        <v>0</v>
      </c>
      <c r="J285" s="27">
        <f t="shared" si="100"/>
        <v>0</v>
      </c>
      <c r="K285" s="28" t="s">
        <v>5</v>
      </c>
    </row>
    <row r="286" spans="1:11" ht="18.75" customHeight="1" x14ac:dyDescent="0.25">
      <c r="A286" s="99"/>
      <c r="B286" s="197"/>
      <c r="C286" s="142"/>
      <c r="D286" s="148"/>
      <c r="E286" s="173" t="s">
        <v>7</v>
      </c>
      <c r="F286" s="173"/>
      <c r="G286" s="173"/>
      <c r="H286" s="173"/>
      <c r="I286" s="173"/>
      <c r="J286" s="173"/>
      <c r="K286" s="174"/>
    </row>
    <row r="287" spans="1:11" ht="18.75" customHeight="1" x14ac:dyDescent="0.25">
      <c r="A287" s="99"/>
      <c r="B287" s="197"/>
      <c r="C287" s="142"/>
      <c r="D287" s="148"/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31">
        <f>SUM(E287:I287)</f>
        <v>0</v>
      </c>
      <c r="K287" s="32" t="s">
        <v>8</v>
      </c>
    </row>
    <row r="288" spans="1:11" ht="18.75" customHeight="1" x14ac:dyDescent="0.25">
      <c r="A288" s="100"/>
      <c r="B288" s="198"/>
      <c r="C288" s="143"/>
      <c r="D288" s="149"/>
      <c r="E288" s="43">
        <v>0</v>
      </c>
      <c r="F288" s="43">
        <v>0</v>
      </c>
      <c r="G288" s="43">
        <v>0</v>
      </c>
      <c r="H288" s="43">
        <v>0</v>
      </c>
      <c r="I288" s="43">
        <v>0</v>
      </c>
      <c r="J288" s="38">
        <f>SUM(E288:I288)</f>
        <v>0</v>
      </c>
      <c r="K288" s="39" t="s">
        <v>31</v>
      </c>
    </row>
    <row r="289" spans="1:13" ht="18.75" customHeight="1" x14ac:dyDescent="0.25">
      <c r="A289" s="98">
        <v>65</v>
      </c>
      <c r="B289" s="113" t="s">
        <v>69</v>
      </c>
      <c r="C289" s="116" t="s">
        <v>30</v>
      </c>
      <c r="D289" s="153" t="s">
        <v>65</v>
      </c>
      <c r="E289" s="11">
        <f>E291+E292</f>
        <v>769.5</v>
      </c>
      <c r="F289" s="11">
        <f t="shared" ref="F289:I289" si="101">F291+F292</f>
        <v>1989.6</v>
      </c>
      <c r="G289" s="11">
        <f t="shared" si="101"/>
        <v>1455.7</v>
      </c>
      <c r="H289" s="11">
        <f t="shared" si="101"/>
        <v>0</v>
      </c>
      <c r="I289" s="11">
        <f t="shared" si="101"/>
        <v>0</v>
      </c>
      <c r="J289" s="40">
        <f>SUM(E289:I289)</f>
        <v>4214.8</v>
      </c>
      <c r="K289" s="12" t="s">
        <v>5</v>
      </c>
    </row>
    <row r="290" spans="1:13" ht="18.75" customHeight="1" x14ac:dyDescent="0.25">
      <c r="A290" s="99"/>
      <c r="B290" s="114"/>
      <c r="C290" s="117"/>
      <c r="D290" s="154"/>
      <c r="E290" s="11"/>
      <c r="F290" s="11"/>
      <c r="G290" s="11"/>
      <c r="H290" s="11"/>
      <c r="I290" s="11"/>
      <c r="J290" s="40"/>
      <c r="K290" s="12" t="s">
        <v>7</v>
      </c>
    </row>
    <row r="291" spans="1:13" ht="18.75" customHeight="1" x14ac:dyDescent="0.25">
      <c r="A291" s="99"/>
      <c r="B291" s="114"/>
      <c r="C291" s="117"/>
      <c r="D291" s="154"/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40">
        <f>SUM(E291:I291)</f>
        <v>0</v>
      </c>
      <c r="K291" s="12" t="s">
        <v>8</v>
      </c>
    </row>
    <row r="292" spans="1:13" ht="18.75" customHeight="1" x14ac:dyDescent="0.25">
      <c r="A292" s="100"/>
      <c r="B292" s="115"/>
      <c r="C292" s="118"/>
      <c r="D292" s="155"/>
      <c r="E292" s="11">
        <v>769.5</v>
      </c>
      <c r="F292" s="11">
        <v>1989.6</v>
      </c>
      <c r="G292" s="11">
        <v>1455.7</v>
      </c>
      <c r="H292" s="11">
        <v>0</v>
      </c>
      <c r="I292" s="11">
        <v>0</v>
      </c>
      <c r="J292" s="40">
        <f>SUM(E292:I292)</f>
        <v>4214.8</v>
      </c>
      <c r="K292" s="12" t="s">
        <v>31</v>
      </c>
    </row>
    <row r="293" spans="1:13" ht="20.25" customHeight="1" x14ac:dyDescent="0.25">
      <c r="A293" s="98">
        <v>66</v>
      </c>
      <c r="B293" s="202" t="s">
        <v>147</v>
      </c>
      <c r="C293" s="141" t="s">
        <v>27</v>
      </c>
      <c r="D293" s="147"/>
      <c r="E293" s="27">
        <f>E295+E296</f>
        <v>394.6</v>
      </c>
      <c r="F293" s="27">
        <f t="shared" ref="F293:J293" si="102">F295+F296</f>
        <v>1019.8000000000001</v>
      </c>
      <c r="G293" s="27">
        <f t="shared" si="102"/>
        <v>2415.1999999999998</v>
      </c>
      <c r="H293" s="27">
        <f t="shared" si="102"/>
        <v>2415.1999999999998</v>
      </c>
      <c r="I293" s="27">
        <f t="shared" si="102"/>
        <v>2415.1999999999998</v>
      </c>
      <c r="J293" s="27">
        <f t="shared" si="102"/>
        <v>8660</v>
      </c>
      <c r="K293" s="28" t="s">
        <v>5</v>
      </c>
    </row>
    <row r="294" spans="1:13" ht="15.75" customHeight="1" x14ac:dyDescent="0.25">
      <c r="A294" s="99"/>
      <c r="B294" s="203"/>
      <c r="C294" s="142"/>
      <c r="D294" s="148"/>
      <c r="E294" s="173" t="s">
        <v>7</v>
      </c>
      <c r="F294" s="173"/>
      <c r="G294" s="173"/>
      <c r="H294" s="173"/>
      <c r="I294" s="173"/>
      <c r="J294" s="173"/>
      <c r="K294" s="174"/>
    </row>
    <row r="295" spans="1:13" ht="16.5" customHeight="1" x14ac:dyDescent="0.25">
      <c r="A295" s="99"/>
      <c r="B295" s="203"/>
      <c r="C295" s="142"/>
      <c r="D295" s="148"/>
      <c r="E295" s="29">
        <f>E299+E303+E306</f>
        <v>0</v>
      </c>
      <c r="F295" s="29">
        <f t="shared" ref="F295:I295" si="103">F299+F303+F306</f>
        <v>18.899999999999999</v>
      </c>
      <c r="G295" s="29">
        <f t="shared" si="103"/>
        <v>459.9</v>
      </c>
      <c r="H295" s="29">
        <f t="shared" si="103"/>
        <v>459.9</v>
      </c>
      <c r="I295" s="29">
        <f t="shared" si="103"/>
        <v>459.9</v>
      </c>
      <c r="J295" s="31">
        <f>SUM(E295:I295)</f>
        <v>1398.6</v>
      </c>
      <c r="K295" s="32" t="s">
        <v>8</v>
      </c>
    </row>
    <row r="296" spans="1:13" ht="17.25" customHeight="1" x14ac:dyDescent="0.25">
      <c r="A296" s="100"/>
      <c r="B296" s="204"/>
      <c r="C296" s="143"/>
      <c r="D296" s="149"/>
      <c r="E296" s="34">
        <f>E300+E307+E311</f>
        <v>394.6</v>
      </c>
      <c r="F296" s="34">
        <f>F300+F307+F311</f>
        <v>1000.9000000000001</v>
      </c>
      <c r="G296" s="34">
        <f t="shared" ref="G296:I296" si="104">G300+G307+G311</f>
        <v>1955.3</v>
      </c>
      <c r="H296" s="34">
        <f t="shared" si="104"/>
        <v>1955.3</v>
      </c>
      <c r="I296" s="34">
        <f t="shared" si="104"/>
        <v>1955.3</v>
      </c>
      <c r="J296" s="34">
        <f>SUM(E296:I296)</f>
        <v>7261.4000000000005</v>
      </c>
      <c r="K296" s="32" t="s">
        <v>31</v>
      </c>
    </row>
    <row r="297" spans="1:13" ht="18.75" customHeight="1" x14ac:dyDescent="0.25">
      <c r="A297" s="128">
        <v>67</v>
      </c>
      <c r="B297" s="144" t="s">
        <v>67</v>
      </c>
      <c r="C297" s="141" t="s">
        <v>27</v>
      </c>
      <c r="D297" s="147" t="s">
        <v>10</v>
      </c>
      <c r="E297" s="27">
        <f>E299+E300</f>
        <v>394.6</v>
      </c>
      <c r="F297" s="27">
        <f t="shared" ref="F297:I297" si="105">F299+F300</f>
        <v>821.1</v>
      </c>
      <c r="G297" s="27">
        <f t="shared" si="105"/>
        <v>2240.1999999999998</v>
      </c>
      <c r="H297" s="27">
        <f t="shared" si="105"/>
        <v>2240.1999999999998</v>
      </c>
      <c r="I297" s="27">
        <f t="shared" si="105"/>
        <v>2240.1999999999998</v>
      </c>
      <c r="J297" s="27">
        <f>SUM(E297:I297)</f>
        <v>7936.2999999999993</v>
      </c>
      <c r="K297" s="28" t="s">
        <v>5</v>
      </c>
      <c r="M297">
        <v>6893</v>
      </c>
    </row>
    <row r="298" spans="1:13" ht="13.5" customHeight="1" x14ac:dyDescent="0.25">
      <c r="A298" s="128"/>
      <c r="B298" s="188"/>
      <c r="C298" s="142"/>
      <c r="D298" s="148"/>
      <c r="E298" s="173" t="s">
        <v>7</v>
      </c>
      <c r="F298" s="173"/>
      <c r="G298" s="173"/>
      <c r="H298" s="173"/>
      <c r="I298" s="173"/>
      <c r="J298" s="173"/>
      <c r="K298" s="174"/>
    </row>
    <row r="299" spans="1:13" ht="13.5" customHeight="1" x14ac:dyDescent="0.25">
      <c r="A299" s="128"/>
      <c r="B299" s="201"/>
      <c r="C299" s="156"/>
      <c r="D299" s="181"/>
      <c r="E299" s="50">
        <v>0</v>
      </c>
      <c r="F299" s="50">
        <v>18.899999999999999</v>
      </c>
      <c r="G299" s="50">
        <v>459.9</v>
      </c>
      <c r="H299" s="50">
        <v>459.9</v>
      </c>
      <c r="I299" s="50">
        <v>459.9</v>
      </c>
      <c r="J299" s="50">
        <f>SUM(E299:I299)</f>
        <v>1398.6</v>
      </c>
      <c r="K299" s="51" t="s">
        <v>8</v>
      </c>
    </row>
    <row r="300" spans="1:13" ht="18.75" customHeight="1" x14ac:dyDescent="0.25">
      <c r="A300" s="128"/>
      <c r="B300" s="201"/>
      <c r="C300" s="156"/>
      <c r="D300" s="181"/>
      <c r="E300" s="50">
        <v>394.6</v>
      </c>
      <c r="F300" s="50">
        <v>802.2</v>
      </c>
      <c r="G300" s="50">
        <v>1780.3</v>
      </c>
      <c r="H300" s="50">
        <v>1780.3</v>
      </c>
      <c r="I300" s="50">
        <v>1780.3</v>
      </c>
      <c r="J300" s="91">
        <f>SUM(E300:I300)</f>
        <v>6537.7000000000007</v>
      </c>
      <c r="K300" s="51" t="s">
        <v>31</v>
      </c>
    </row>
    <row r="301" spans="1:13" ht="18" customHeight="1" x14ac:dyDescent="0.25">
      <c r="A301" s="128">
        <v>68</v>
      </c>
      <c r="B301" s="144" t="s">
        <v>70</v>
      </c>
      <c r="C301" s="141" t="s">
        <v>27</v>
      </c>
      <c r="D301" s="147" t="s">
        <v>10</v>
      </c>
      <c r="E301" s="27">
        <f>E303</f>
        <v>0</v>
      </c>
      <c r="F301" s="27">
        <f t="shared" ref="F301:J301" si="106">F303</f>
        <v>0</v>
      </c>
      <c r="G301" s="27">
        <f t="shared" si="106"/>
        <v>0</v>
      </c>
      <c r="H301" s="27">
        <f t="shared" si="106"/>
        <v>0</v>
      </c>
      <c r="I301" s="27">
        <f t="shared" si="106"/>
        <v>0</v>
      </c>
      <c r="J301" s="27">
        <f t="shared" si="106"/>
        <v>0</v>
      </c>
      <c r="K301" s="28" t="s">
        <v>5</v>
      </c>
    </row>
    <row r="302" spans="1:13" ht="14.25" customHeight="1" x14ac:dyDescent="0.25">
      <c r="A302" s="128"/>
      <c r="B302" s="188"/>
      <c r="C302" s="142"/>
      <c r="D302" s="148"/>
      <c r="E302" s="173" t="s">
        <v>7</v>
      </c>
      <c r="F302" s="173"/>
      <c r="G302" s="173"/>
      <c r="H302" s="173"/>
      <c r="I302" s="173"/>
      <c r="J302" s="173"/>
      <c r="K302" s="174"/>
    </row>
    <row r="303" spans="1:13" ht="26.25" customHeight="1" x14ac:dyDescent="0.25">
      <c r="A303" s="128"/>
      <c r="B303" s="189"/>
      <c r="C303" s="143"/>
      <c r="D303" s="149"/>
      <c r="E303" s="43">
        <v>0</v>
      </c>
      <c r="F303" s="43">
        <v>0</v>
      </c>
      <c r="G303" s="43">
        <v>0</v>
      </c>
      <c r="H303" s="43">
        <v>0</v>
      </c>
      <c r="I303" s="43">
        <v>0</v>
      </c>
      <c r="J303" s="43">
        <f>SUM(E303:I303)</f>
        <v>0</v>
      </c>
      <c r="K303" s="39" t="s">
        <v>8</v>
      </c>
    </row>
    <row r="304" spans="1:13" ht="18.75" customHeight="1" x14ac:dyDescent="0.25">
      <c r="A304" s="98">
        <v>69</v>
      </c>
      <c r="B304" s="113" t="s">
        <v>130</v>
      </c>
      <c r="C304" s="141" t="s">
        <v>27</v>
      </c>
      <c r="D304" s="153" t="s">
        <v>10</v>
      </c>
      <c r="E304" s="11">
        <f>E307+E306</f>
        <v>0</v>
      </c>
      <c r="F304" s="11">
        <f t="shared" ref="F304:I304" si="107">F307+F306</f>
        <v>0</v>
      </c>
      <c r="G304" s="11">
        <f t="shared" si="107"/>
        <v>0</v>
      </c>
      <c r="H304" s="11">
        <f t="shared" si="107"/>
        <v>0</v>
      </c>
      <c r="I304" s="11">
        <f t="shared" si="107"/>
        <v>0</v>
      </c>
      <c r="J304" s="11">
        <f>SUM(E304:I304)</f>
        <v>0</v>
      </c>
      <c r="K304" s="12" t="s">
        <v>5</v>
      </c>
    </row>
    <row r="305" spans="1:11" ht="18.75" customHeight="1" x14ac:dyDescent="0.25">
      <c r="A305" s="99"/>
      <c r="B305" s="114"/>
      <c r="C305" s="142"/>
      <c r="D305" s="154"/>
      <c r="E305" s="11"/>
      <c r="F305" s="11"/>
      <c r="G305" s="11"/>
      <c r="H305" s="11"/>
      <c r="I305" s="11"/>
      <c r="J305" s="11"/>
      <c r="K305" s="12" t="s">
        <v>7</v>
      </c>
    </row>
    <row r="306" spans="1:11" ht="18.75" customHeight="1" x14ac:dyDescent="0.25">
      <c r="A306" s="99"/>
      <c r="B306" s="114"/>
      <c r="C306" s="156"/>
      <c r="D306" s="157"/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f>SUM(E306:I306)</f>
        <v>0</v>
      </c>
      <c r="K306" s="12" t="s">
        <v>8</v>
      </c>
    </row>
    <row r="307" spans="1:11" ht="21" customHeight="1" x14ac:dyDescent="0.25">
      <c r="A307" s="100"/>
      <c r="B307" s="115"/>
      <c r="C307" s="143"/>
      <c r="D307" s="155"/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f>SUM(E307:I307)</f>
        <v>0</v>
      </c>
      <c r="K307" s="12" t="s">
        <v>31</v>
      </c>
    </row>
    <row r="308" spans="1:11" ht="21" customHeight="1" x14ac:dyDescent="0.25">
      <c r="A308" s="101">
        <v>70</v>
      </c>
      <c r="B308" s="104" t="s">
        <v>151</v>
      </c>
      <c r="C308" s="107" t="s">
        <v>27</v>
      </c>
      <c r="D308" s="158" t="s">
        <v>10</v>
      </c>
      <c r="E308" s="92">
        <f>E310+E311</f>
        <v>0</v>
      </c>
      <c r="F308" s="92">
        <f t="shared" ref="F308:I308" si="108">F310+F311</f>
        <v>198.7</v>
      </c>
      <c r="G308" s="92">
        <f t="shared" si="108"/>
        <v>175</v>
      </c>
      <c r="H308" s="92">
        <f t="shared" si="108"/>
        <v>175</v>
      </c>
      <c r="I308" s="92">
        <f t="shared" si="108"/>
        <v>175</v>
      </c>
      <c r="J308" s="92">
        <f>SUM(E308:I308)</f>
        <v>723.7</v>
      </c>
      <c r="K308" s="93" t="s">
        <v>5</v>
      </c>
    </row>
    <row r="309" spans="1:11" ht="21" customHeight="1" x14ac:dyDescent="0.25">
      <c r="A309" s="102"/>
      <c r="B309" s="105"/>
      <c r="C309" s="108"/>
      <c r="D309" s="159"/>
      <c r="E309" s="94"/>
      <c r="F309" s="94"/>
      <c r="G309" s="94"/>
      <c r="H309" s="94"/>
      <c r="I309" s="94"/>
      <c r="J309" s="94"/>
      <c r="K309" s="93" t="s">
        <v>7</v>
      </c>
    </row>
    <row r="310" spans="1:11" ht="21" customHeight="1" x14ac:dyDescent="0.25">
      <c r="A310" s="102"/>
      <c r="B310" s="105"/>
      <c r="C310" s="108"/>
      <c r="D310" s="159"/>
      <c r="E310" s="94"/>
      <c r="F310" s="94"/>
      <c r="G310" s="94"/>
      <c r="H310" s="94"/>
      <c r="I310" s="94"/>
      <c r="J310" s="94"/>
      <c r="K310" s="93" t="s">
        <v>8</v>
      </c>
    </row>
    <row r="311" spans="1:11" ht="21" customHeight="1" x14ac:dyDescent="0.25">
      <c r="A311" s="103"/>
      <c r="B311" s="106"/>
      <c r="C311" s="109"/>
      <c r="D311" s="160"/>
      <c r="E311" s="92">
        <v>0</v>
      </c>
      <c r="F311" s="94">
        <v>198.7</v>
      </c>
      <c r="G311" s="94">
        <v>175</v>
      </c>
      <c r="H311" s="94">
        <v>175</v>
      </c>
      <c r="I311" s="94">
        <v>175</v>
      </c>
      <c r="J311" s="92">
        <f>SUM(E311:I311)</f>
        <v>723.7</v>
      </c>
      <c r="K311" s="93" t="s">
        <v>31</v>
      </c>
    </row>
    <row r="312" spans="1:11" ht="18.75" customHeight="1" x14ac:dyDescent="0.25">
      <c r="A312" s="128">
        <v>71</v>
      </c>
      <c r="B312" s="144" t="s">
        <v>71</v>
      </c>
      <c r="C312" s="141" t="s">
        <v>27</v>
      </c>
      <c r="D312" s="141"/>
      <c r="E312" s="27">
        <f>E314</f>
        <v>0</v>
      </c>
      <c r="F312" s="27">
        <f t="shared" ref="F312:I312" si="109">F314</f>
        <v>0</v>
      </c>
      <c r="G312" s="27">
        <f t="shared" si="109"/>
        <v>0</v>
      </c>
      <c r="H312" s="27">
        <f t="shared" si="109"/>
        <v>0</v>
      </c>
      <c r="I312" s="27">
        <f t="shared" si="109"/>
        <v>0</v>
      </c>
      <c r="J312" s="27">
        <f>J314</f>
        <v>0</v>
      </c>
      <c r="K312" s="28" t="s">
        <v>5</v>
      </c>
    </row>
    <row r="313" spans="1:11" ht="12" customHeight="1" x14ac:dyDescent="0.25">
      <c r="A313" s="128"/>
      <c r="B313" s="145"/>
      <c r="C313" s="142"/>
      <c r="D313" s="142"/>
      <c r="E313" s="173" t="s">
        <v>7</v>
      </c>
      <c r="F313" s="173"/>
      <c r="G313" s="173"/>
      <c r="H313" s="173"/>
      <c r="I313" s="173"/>
      <c r="J313" s="173"/>
      <c r="K313" s="174"/>
    </row>
    <row r="314" spans="1:11" ht="24" customHeight="1" x14ac:dyDescent="0.25">
      <c r="A314" s="128"/>
      <c r="B314" s="146"/>
      <c r="C314" s="143"/>
      <c r="D314" s="143"/>
      <c r="E314" s="45">
        <v>0</v>
      </c>
      <c r="F314" s="45">
        <v>0</v>
      </c>
      <c r="G314" s="45">
        <v>0</v>
      </c>
      <c r="H314" s="45">
        <v>0</v>
      </c>
      <c r="I314" s="45">
        <v>0</v>
      </c>
      <c r="J314" s="29">
        <f>SUM(E314:I314)</f>
        <v>0</v>
      </c>
      <c r="K314" s="78" t="s">
        <v>8</v>
      </c>
    </row>
    <row r="315" spans="1:11" ht="18" customHeight="1" x14ac:dyDescent="0.25">
      <c r="A315" s="128">
        <v>72</v>
      </c>
      <c r="B315" s="144" t="s">
        <v>72</v>
      </c>
      <c r="C315" s="141" t="s">
        <v>27</v>
      </c>
      <c r="D315" s="147" t="s">
        <v>10</v>
      </c>
      <c r="E315" s="27">
        <f>E317</f>
        <v>0</v>
      </c>
      <c r="F315" s="27">
        <f t="shared" ref="F315:J315" si="110">F317</f>
        <v>0</v>
      </c>
      <c r="G315" s="27">
        <f t="shared" si="110"/>
        <v>0</v>
      </c>
      <c r="H315" s="27">
        <f t="shared" si="110"/>
        <v>0</v>
      </c>
      <c r="I315" s="27">
        <f t="shared" si="110"/>
        <v>0</v>
      </c>
      <c r="J315" s="27">
        <f t="shared" si="110"/>
        <v>0</v>
      </c>
      <c r="K315" s="28" t="s">
        <v>5</v>
      </c>
    </row>
    <row r="316" spans="1:11" ht="12.75" customHeight="1" x14ac:dyDescent="0.25">
      <c r="A316" s="128"/>
      <c r="B316" s="145"/>
      <c r="C316" s="142"/>
      <c r="D316" s="148"/>
      <c r="E316" s="173" t="s">
        <v>7</v>
      </c>
      <c r="F316" s="173"/>
      <c r="G316" s="173"/>
      <c r="H316" s="173"/>
      <c r="I316" s="173"/>
      <c r="J316" s="173"/>
      <c r="K316" s="174"/>
    </row>
    <row r="317" spans="1:11" ht="26.25" customHeight="1" x14ac:dyDescent="0.25">
      <c r="A317" s="128"/>
      <c r="B317" s="146"/>
      <c r="C317" s="143"/>
      <c r="D317" s="149"/>
      <c r="E317" s="89">
        <v>0</v>
      </c>
      <c r="F317" s="89">
        <v>0</v>
      </c>
      <c r="G317" s="89">
        <v>0</v>
      </c>
      <c r="H317" s="89">
        <v>0</v>
      </c>
      <c r="I317" s="89">
        <v>0</v>
      </c>
      <c r="J317" s="43">
        <f>SUM(E317:I317)</f>
        <v>0</v>
      </c>
      <c r="K317" s="39" t="s">
        <v>8</v>
      </c>
    </row>
    <row r="318" spans="1:11" ht="17.25" customHeight="1" x14ac:dyDescent="0.25">
      <c r="A318" s="98">
        <v>73</v>
      </c>
      <c r="B318" s="113" t="s">
        <v>73</v>
      </c>
      <c r="C318" s="116" t="s">
        <v>30</v>
      </c>
      <c r="D318" s="119" t="s">
        <v>10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1">
        <v>0</v>
      </c>
      <c r="K318" s="12" t="s">
        <v>5</v>
      </c>
    </row>
    <row r="319" spans="1:11" ht="15.75" customHeight="1" x14ac:dyDescent="0.25">
      <c r="A319" s="99"/>
      <c r="B319" s="114"/>
      <c r="C319" s="117"/>
      <c r="D319" s="120"/>
      <c r="E319" s="10"/>
      <c r="F319" s="10"/>
      <c r="G319" s="10"/>
      <c r="H319" s="10"/>
      <c r="I319" s="10"/>
      <c r="J319" s="11"/>
      <c r="K319" s="12" t="s">
        <v>7</v>
      </c>
    </row>
    <row r="320" spans="1:11" ht="17.25" customHeight="1" x14ac:dyDescent="0.25">
      <c r="A320" s="99"/>
      <c r="B320" s="114"/>
      <c r="C320" s="117"/>
      <c r="D320" s="120"/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1">
        <v>0</v>
      </c>
      <c r="K320" s="12" t="s">
        <v>8</v>
      </c>
    </row>
    <row r="321" spans="1:11" ht="20.25" customHeight="1" x14ac:dyDescent="0.25">
      <c r="A321" s="100"/>
      <c r="B321" s="115"/>
      <c r="C321" s="118"/>
      <c r="D321" s="121"/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1">
        <v>0</v>
      </c>
      <c r="K321" s="12" t="s">
        <v>31</v>
      </c>
    </row>
    <row r="322" spans="1:11" ht="15" customHeight="1" x14ac:dyDescent="0.25">
      <c r="A322" s="98">
        <v>74</v>
      </c>
      <c r="B322" s="113" t="s">
        <v>74</v>
      </c>
      <c r="C322" s="116" t="s">
        <v>30</v>
      </c>
      <c r="D322" s="119" t="s">
        <v>10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1">
        <v>0</v>
      </c>
      <c r="K322" s="12" t="s">
        <v>5</v>
      </c>
    </row>
    <row r="323" spans="1:11" ht="16.5" customHeight="1" x14ac:dyDescent="0.25">
      <c r="A323" s="99"/>
      <c r="B323" s="114"/>
      <c r="C323" s="117"/>
      <c r="D323" s="120"/>
      <c r="E323" s="10"/>
      <c r="F323" s="10"/>
      <c r="G323" s="10"/>
      <c r="H323" s="10"/>
      <c r="I323" s="10"/>
      <c r="J323" s="11"/>
      <c r="K323" s="12" t="s">
        <v>7</v>
      </c>
    </row>
    <row r="324" spans="1:11" ht="15.75" customHeight="1" x14ac:dyDescent="0.25">
      <c r="A324" s="99"/>
      <c r="B324" s="114"/>
      <c r="C324" s="117"/>
      <c r="D324" s="120"/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1">
        <v>0</v>
      </c>
      <c r="K324" s="12" t="s">
        <v>8</v>
      </c>
    </row>
    <row r="325" spans="1:11" ht="13.5" customHeight="1" x14ac:dyDescent="0.25">
      <c r="A325" s="100"/>
      <c r="B325" s="115"/>
      <c r="C325" s="118"/>
      <c r="D325" s="121"/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1">
        <v>0</v>
      </c>
      <c r="K325" s="12" t="s">
        <v>31</v>
      </c>
    </row>
    <row r="326" spans="1:11" ht="18" customHeight="1" x14ac:dyDescent="0.25">
      <c r="A326" s="128" t="s">
        <v>60</v>
      </c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</row>
    <row r="327" spans="1:11" ht="19.5" customHeight="1" x14ac:dyDescent="0.25">
      <c r="A327" s="99">
        <v>75</v>
      </c>
      <c r="B327" s="113" t="s">
        <v>75</v>
      </c>
      <c r="C327" s="116" t="s">
        <v>30</v>
      </c>
      <c r="D327" s="119"/>
      <c r="E327" s="10">
        <f>E329+E330</f>
        <v>0</v>
      </c>
      <c r="F327" s="10">
        <f t="shared" ref="F327:I327" si="111">F329+F330</f>
        <v>0</v>
      </c>
      <c r="G327" s="10">
        <f t="shared" si="111"/>
        <v>0</v>
      </c>
      <c r="H327" s="10">
        <f t="shared" si="111"/>
        <v>0</v>
      </c>
      <c r="I327" s="10">
        <f t="shared" si="111"/>
        <v>0</v>
      </c>
      <c r="J327" s="11">
        <f>SUM(E327:I327)</f>
        <v>0</v>
      </c>
      <c r="K327" s="12" t="s">
        <v>5</v>
      </c>
    </row>
    <row r="328" spans="1:11" ht="16.5" customHeight="1" x14ac:dyDescent="0.25">
      <c r="A328" s="99"/>
      <c r="B328" s="114"/>
      <c r="C328" s="117"/>
      <c r="D328" s="120"/>
      <c r="E328" s="10"/>
      <c r="F328" s="10"/>
      <c r="G328" s="10"/>
      <c r="H328" s="10"/>
      <c r="I328" s="10"/>
      <c r="J328" s="11"/>
      <c r="K328" s="12" t="s">
        <v>7</v>
      </c>
    </row>
    <row r="329" spans="1:11" ht="18" customHeight="1" x14ac:dyDescent="0.25">
      <c r="A329" s="99"/>
      <c r="B329" s="114"/>
      <c r="C329" s="117"/>
      <c r="D329" s="120"/>
      <c r="E329" s="10">
        <f>E333</f>
        <v>0</v>
      </c>
      <c r="F329" s="10">
        <f t="shared" ref="F329:J329" si="112">F333</f>
        <v>0</v>
      </c>
      <c r="G329" s="10">
        <f t="shared" si="112"/>
        <v>0</v>
      </c>
      <c r="H329" s="10">
        <f t="shared" si="112"/>
        <v>0</v>
      </c>
      <c r="I329" s="10">
        <f t="shared" si="112"/>
        <v>0</v>
      </c>
      <c r="J329" s="10">
        <f t="shared" si="112"/>
        <v>0</v>
      </c>
      <c r="K329" s="12" t="s">
        <v>8</v>
      </c>
    </row>
    <row r="330" spans="1:11" ht="18.75" customHeight="1" x14ac:dyDescent="0.25">
      <c r="A330" s="100"/>
      <c r="B330" s="115"/>
      <c r="C330" s="118"/>
      <c r="D330" s="121"/>
      <c r="E330" s="10">
        <f>E334</f>
        <v>0</v>
      </c>
      <c r="F330" s="10">
        <f t="shared" ref="F330:J330" si="113">F334</f>
        <v>0</v>
      </c>
      <c r="G330" s="10">
        <f t="shared" si="113"/>
        <v>0</v>
      </c>
      <c r="H330" s="10">
        <f t="shared" si="113"/>
        <v>0</v>
      </c>
      <c r="I330" s="10">
        <f t="shared" si="113"/>
        <v>0</v>
      </c>
      <c r="J330" s="10">
        <f t="shared" si="113"/>
        <v>0</v>
      </c>
      <c r="K330" s="12" t="s">
        <v>31</v>
      </c>
    </row>
    <row r="331" spans="1:11" ht="18.75" customHeight="1" x14ac:dyDescent="0.25">
      <c r="A331" s="98">
        <v>76</v>
      </c>
      <c r="B331" s="113" t="s">
        <v>138</v>
      </c>
      <c r="C331" s="116" t="s">
        <v>30</v>
      </c>
      <c r="D331" s="138" t="s">
        <v>10</v>
      </c>
      <c r="E331" s="10">
        <f>E333+E334</f>
        <v>0</v>
      </c>
      <c r="F331" s="10">
        <f t="shared" ref="F331:I331" si="114">F333+F334</f>
        <v>0</v>
      </c>
      <c r="G331" s="10">
        <f t="shared" si="114"/>
        <v>0</v>
      </c>
      <c r="H331" s="10">
        <f t="shared" si="114"/>
        <v>0</v>
      </c>
      <c r="I331" s="10">
        <f t="shared" si="114"/>
        <v>0</v>
      </c>
      <c r="J331" s="11">
        <f>SUM(E331:I331)</f>
        <v>0</v>
      </c>
      <c r="K331" s="12" t="s">
        <v>5</v>
      </c>
    </row>
    <row r="332" spans="1:11" ht="18.75" customHeight="1" x14ac:dyDescent="0.25">
      <c r="A332" s="99"/>
      <c r="B332" s="114"/>
      <c r="C332" s="117"/>
      <c r="D332" s="139"/>
      <c r="E332" s="10"/>
      <c r="F332" s="10"/>
      <c r="G332" s="10"/>
      <c r="H332" s="10"/>
      <c r="I332" s="10"/>
      <c r="J332" s="11"/>
      <c r="K332" s="12" t="s">
        <v>7</v>
      </c>
    </row>
    <row r="333" spans="1:11" ht="18.75" customHeight="1" x14ac:dyDescent="0.25">
      <c r="A333" s="99"/>
      <c r="B333" s="114"/>
      <c r="C333" s="117"/>
      <c r="D333" s="139"/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1">
        <f>SUM(E333:I333)</f>
        <v>0</v>
      </c>
      <c r="K333" s="12" t="s">
        <v>8</v>
      </c>
    </row>
    <row r="334" spans="1:11" ht="18.75" customHeight="1" x14ac:dyDescent="0.25">
      <c r="A334" s="100"/>
      <c r="B334" s="115"/>
      <c r="C334" s="118"/>
      <c r="D334" s="140"/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11">
        <f>SUM(E334:I334)</f>
        <v>0</v>
      </c>
      <c r="K334" s="12" t="s">
        <v>31</v>
      </c>
    </row>
    <row r="335" spans="1:11" ht="18.75" customHeight="1" x14ac:dyDescent="0.25">
      <c r="A335" s="125" t="s">
        <v>61</v>
      </c>
      <c r="B335" s="126"/>
      <c r="C335" s="126"/>
      <c r="D335" s="126"/>
      <c r="E335" s="126"/>
      <c r="F335" s="126"/>
      <c r="G335" s="126"/>
      <c r="H335" s="126"/>
      <c r="I335" s="126"/>
      <c r="J335" s="126"/>
      <c r="K335" s="127"/>
    </row>
    <row r="336" spans="1:11" ht="18.75" customHeight="1" x14ac:dyDescent="0.25">
      <c r="A336" s="99">
        <v>77</v>
      </c>
      <c r="B336" s="114" t="s">
        <v>76</v>
      </c>
      <c r="C336" s="116" t="s">
        <v>30</v>
      </c>
      <c r="D336" s="119"/>
      <c r="E336" s="10">
        <f>E338+E339</f>
        <v>0</v>
      </c>
      <c r="F336" s="10">
        <f t="shared" ref="F336:I336" si="115">F338+F339</f>
        <v>0</v>
      </c>
      <c r="G336" s="10">
        <f t="shared" si="115"/>
        <v>0</v>
      </c>
      <c r="H336" s="10">
        <f t="shared" si="115"/>
        <v>0</v>
      </c>
      <c r="I336" s="10">
        <f t="shared" si="115"/>
        <v>0</v>
      </c>
      <c r="J336" s="10">
        <f>SUM(E336:I336)</f>
        <v>0</v>
      </c>
      <c r="K336" s="10" t="s">
        <v>5</v>
      </c>
    </row>
    <row r="337" spans="1:11" ht="18.75" customHeight="1" x14ac:dyDescent="0.25">
      <c r="A337" s="99"/>
      <c r="B337" s="114"/>
      <c r="C337" s="117"/>
      <c r="D337" s="120"/>
      <c r="E337" s="10"/>
      <c r="F337" s="10"/>
      <c r="G337" s="10"/>
      <c r="H337" s="10"/>
      <c r="I337" s="10"/>
      <c r="J337" s="10"/>
      <c r="K337" s="10" t="s">
        <v>7</v>
      </c>
    </row>
    <row r="338" spans="1:11" ht="18.75" customHeight="1" x14ac:dyDescent="0.25">
      <c r="A338" s="99"/>
      <c r="B338" s="114"/>
      <c r="C338" s="117"/>
      <c r="D338" s="120"/>
      <c r="E338" s="10">
        <f>E342</f>
        <v>0</v>
      </c>
      <c r="F338" s="10">
        <f t="shared" ref="F338:I338" si="116">F342</f>
        <v>0</v>
      </c>
      <c r="G338" s="10">
        <f t="shared" si="116"/>
        <v>0</v>
      </c>
      <c r="H338" s="10">
        <f t="shared" si="116"/>
        <v>0</v>
      </c>
      <c r="I338" s="10">
        <f t="shared" si="116"/>
        <v>0</v>
      </c>
      <c r="J338" s="10">
        <f>SUM(E338:I338)</f>
        <v>0</v>
      </c>
      <c r="K338" s="10" t="s">
        <v>8</v>
      </c>
    </row>
    <row r="339" spans="1:11" ht="18.75" customHeight="1" x14ac:dyDescent="0.25">
      <c r="A339" s="100"/>
      <c r="B339" s="115"/>
      <c r="C339" s="118"/>
      <c r="D339" s="121"/>
      <c r="E339" s="10">
        <f>E343</f>
        <v>0</v>
      </c>
      <c r="F339" s="10">
        <f t="shared" ref="F339:H339" si="117">F343</f>
        <v>0</v>
      </c>
      <c r="G339" s="10">
        <f t="shared" si="117"/>
        <v>0</v>
      </c>
      <c r="H339" s="10">
        <f t="shared" si="117"/>
        <v>0</v>
      </c>
      <c r="I339" s="10">
        <f>I343</f>
        <v>0</v>
      </c>
      <c r="J339" s="10">
        <f>SUM(E339:I339)</f>
        <v>0</v>
      </c>
      <c r="K339" s="10" t="s">
        <v>31</v>
      </c>
    </row>
    <row r="340" spans="1:11" ht="18.75" customHeight="1" x14ac:dyDescent="0.25">
      <c r="A340" s="98">
        <v>78</v>
      </c>
      <c r="B340" s="113" t="s">
        <v>145</v>
      </c>
      <c r="C340" s="116" t="s">
        <v>30</v>
      </c>
      <c r="D340" s="119" t="s">
        <v>10</v>
      </c>
      <c r="E340" s="10">
        <f>E342+E343</f>
        <v>0</v>
      </c>
      <c r="F340" s="10">
        <f t="shared" ref="F340:I340" si="118">F342+F343</f>
        <v>0</v>
      </c>
      <c r="G340" s="10">
        <f t="shared" si="118"/>
        <v>0</v>
      </c>
      <c r="H340" s="10">
        <f t="shared" si="118"/>
        <v>0</v>
      </c>
      <c r="I340" s="10">
        <f t="shared" si="118"/>
        <v>0</v>
      </c>
      <c r="J340" s="10">
        <f>SUM(E340:I340)</f>
        <v>0</v>
      </c>
      <c r="K340" s="10" t="s">
        <v>5</v>
      </c>
    </row>
    <row r="341" spans="1:11" ht="18.75" customHeight="1" x14ac:dyDescent="0.25">
      <c r="A341" s="99"/>
      <c r="B341" s="114"/>
      <c r="C341" s="117"/>
      <c r="D341" s="120"/>
      <c r="E341" s="10"/>
      <c r="F341" s="10"/>
      <c r="G341" s="10"/>
      <c r="H341" s="10"/>
      <c r="I341" s="10"/>
      <c r="J341" s="10"/>
      <c r="K341" s="10" t="s">
        <v>7</v>
      </c>
    </row>
    <row r="342" spans="1:11" ht="18.75" customHeight="1" x14ac:dyDescent="0.25">
      <c r="A342" s="99"/>
      <c r="B342" s="114"/>
      <c r="C342" s="117"/>
      <c r="D342" s="120"/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f>SUM(E342:I342)</f>
        <v>0</v>
      </c>
      <c r="K342" s="10" t="s">
        <v>8</v>
      </c>
    </row>
    <row r="343" spans="1:11" ht="18.75" customHeight="1" x14ac:dyDescent="0.25">
      <c r="A343" s="100"/>
      <c r="B343" s="115"/>
      <c r="C343" s="118"/>
      <c r="D343" s="121"/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f>SUM(E343:I343)</f>
        <v>0</v>
      </c>
      <c r="K343" s="10" t="s">
        <v>31</v>
      </c>
    </row>
    <row r="344" spans="1:11" ht="17.25" customHeight="1" x14ac:dyDescent="0.25">
      <c r="A344" s="98">
        <v>79</v>
      </c>
      <c r="B344" s="253" t="s">
        <v>132</v>
      </c>
      <c r="C344" s="256" t="s">
        <v>30</v>
      </c>
      <c r="D344" s="259"/>
      <c r="E344" s="10">
        <f>E348</f>
        <v>217.4</v>
      </c>
      <c r="F344" s="10">
        <f t="shared" ref="F344:J344" si="119">F348</f>
        <v>417</v>
      </c>
      <c r="G344" s="10">
        <f t="shared" si="119"/>
        <v>759</v>
      </c>
      <c r="H344" s="10">
        <f t="shared" si="119"/>
        <v>759</v>
      </c>
      <c r="I344" s="10">
        <f t="shared" si="119"/>
        <v>759</v>
      </c>
      <c r="J344" s="10">
        <f t="shared" si="119"/>
        <v>2911.4</v>
      </c>
      <c r="K344" s="10" t="s">
        <v>5</v>
      </c>
    </row>
    <row r="345" spans="1:11" ht="14.25" customHeight="1" x14ac:dyDescent="0.25">
      <c r="A345" s="99"/>
      <c r="B345" s="254"/>
      <c r="C345" s="257"/>
      <c r="D345" s="260"/>
      <c r="E345" s="10"/>
      <c r="F345" s="10"/>
      <c r="G345" s="10"/>
      <c r="H345" s="10"/>
      <c r="I345" s="10"/>
      <c r="J345" s="10"/>
      <c r="K345" s="10" t="s">
        <v>7</v>
      </c>
    </row>
    <row r="346" spans="1:11" ht="15.75" customHeight="1" x14ac:dyDescent="0.25">
      <c r="A346" s="99"/>
      <c r="B346" s="254"/>
      <c r="C346" s="257"/>
      <c r="D346" s="260"/>
      <c r="E346" s="10">
        <f t="shared" ref="E346:J347" si="120">E350</f>
        <v>0</v>
      </c>
      <c r="F346" s="10">
        <f t="shared" si="120"/>
        <v>0</v>
      </c>
      <c r="G346" s="10">
        <f t="shared" si="120"/>
        <v>0</v>
      </c>
      <c r="H346" s="10">
        <f t="shared" si="120"/>
        <v>0</v>
      </c>
      <c r="I346" s="10">
        <f t="shared" si="120"/>
        <v>0</v>
      </c>
      <c r="J346" s="10">
        <f t="shared" si="120"/>
        <v>0</v>
      </c>
      <c r="K346" s="10" t="s">
        <v>8</v>
      </c>
    </row>
    <row r="347" spans="1:11" ht="15" customHeight="1" x14ac:dyDescent="0.25">
      <c r="A347" s="100"/>
      <c r="B347" s="255"/>
      <c r="C347" s="258"/>
      <c r="D347" s="261"/>
      <c r="E347" s="10">
        <f t="shared" si="120"/>
        <v>217.4</v>
      </c>
      <c r="F347" s="10">
        <f t="shared" si="120"/>
        <v>417</v>
      </c>
      <c r="G347" s="10">
        <f t="shared" si="120"/>
        <v>759</v>
      </c>
      <c r="H347" s="10">
        <f t="shared" si="120"/>
        <v>759</v>
      </c>
      <c r="I347" s="10">
        <f t="shared" si="120"/>
        <v>759</v>
      </c>
      <c r="J347" s="10">
        <f t="shared" si="120"/>
        <v>2911.4</v>
      </c>
      <c r="K347" s="10" t="s">
        <v>31</v>
      </c>
    </row>
    <row r="348" spans="1:11" ht="19.5" customHeight="1" x14ac:dyDescent="0.25">
      <c r="A348" s="98">
        <v>80</v>
      </c>
      <c r="B348" s="253" t="s">
        <v>133</v>
      </c>
      <c r="C348" s="253" t="s">
        <v>30</v>
      </c>
      <c r="D348" s="259" t="s">
        <v>10</v>
      </c>
      <c r="E348" s="10">
        <f>E350+E351</f>
        <v>217.4</v>
      </c>
      <c r="F348" s="10">
        <f t="shared" ref="F348:J348" si="121">F350+F351</f>
        <v>417</v>
      </c>
      <c r="G348" s="10">
        <f t="shared" si="121"/>
        <v>759</v>
      </c>
      <c r="H348" s="10">
        <f t="shared" si="121"/>
        <v>759</v>
      </c>
      <c r="I348" s="10">
        <f t="shared" si="121"/>
        <v>759</v>
      </c>
      <c r="J348" s="10">
        <f t="shared" si="121"/>
        <v>2911.4</v>
      </c>
      <c r="K348" s="10" t="s">
        <v>5</v>
      </c>
    </row>
    <row r="349" spans="1:11" ht="13.5" customHeight="1" x14ac:dyDescent="0.25">
      <c r="A349" s="99"/>
      <c r="B349" s="254"/>
      <c r="C349" s="254"/>
      <c r="D349" s="260"/>
      <c r="E349" s="10"/>
      <c r="F349" s="10"/>
      <c r="G349" s="10"/>
      <c r="H349" s="10"/>
      <c r="I349" s="10"/>
      <c r="J349" s="10"/>
      <c r="K349" s="10" t="s">
        <v>7</v>
      </c>
    </row>
    <row r="350" spans="1:11" ht="12.75" customHeight="1" x14ac:dyDescent="0.25">
      <c r="A350" s="99"/>
      <c r="B350" s="254"/>
      <c r="C350" s="254"/>
      <c r="D350" s="260"/>
      <c r="E350" s="10"/>
      <c r="F350" s="10"/>
      <c r="G350" s="10"/>
      <c r="H350" s="10"/>
      <c r="I350" s="10"/>
      <c r="J350" s="10"/>
      <c r="K350" s="10" t="s">
        <v>8</v>
      </c>
    </row>
    <row r="351" spans="1:11" ht="13.5" customHeight="1" x14ac:dyDescent="0.25">
      <c r="A351" s="100"/>
      <c r="B351" s="255"/>
      <c r="C351" s="255"/>
      <c r="D351" s="261"/>
      <c r="E351" s="10">
        <v>217.4</v>
      </c>
      <c r="F351" s="10">
        <v>417</v>
      </c>
      <c r="G351" s="10">
        <v>759</v>
      </c>
      <c r="H351" s="10">
        <v>759</v>
      </c>
      <c r="I351" s="10">
        <v>759</v>
      </c>
      <c r="J351" s="10">
        <f>SUM(E351:I351)</f>
        <v>2911.4</v>
      </c>
      <c r="K351" s="10" t="s">
        <v>31</v>
      </c>
    </row>
    <row r="352" spans="1:11" ht="34.5" customHeight="1" x14ac:dyDescent="0.25">
      <c r="A352" s="128" t="s">
        <v>96</v>
      </c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</row>
    <row r="353" spans="1:11" ht="18" customHeight="1" x14ac:dyDescent="0.25">
      <c r="A353" s="98">
        <v>81</v>
      </c>
      <c r="B353" s="122" t="s">
        <v>97</v>
      </c>
      <c r="C353" s="98" t="s">
        <v>30</v>
      </c>
      <c r="D353" s="98"/>
      <c r="E353" s="14">
        <f>E355+E356</f>
        <v>0</v>
      </c>
      <c r="F353" s="14">
        <f t="shared" ref="F353:I353" si="122">F355+F356</f>
        <v>0</v>
      </c>
      <c r="G353" s="14">
        <f t="shared" si="122"/>
        <v>0</v>
      </c>
      <c r="H353" s="14">
        <f t="shared" si="122"/>
        <v>0</v>
      </c>
      <c r="I353" s="14">
        <f t="shared" si="122"/>
        <v>0</v>
      </c>
      <c r="J353" s="14">
        <f>SUM(E353:I353)</f>
        <v>0</v>
      </c>
      <c r="K353" s="13" t="s">
        <v>5</v>
      </c>
    </row>
    <row r="354" spans="1:11" ht="14.25" customHeight="1" x14ac:dyDescent="0.25">
      <c r="A354" s="99"/>
      <c r="B354" s="123"/>
      <c r="C354" s="99"/>
      <c r="D354" s="99"/>
      <c r="E354" s="60"/>
      <c r="F354" s="60"/>
      <c r="G354" s="60"/>
      <c r="H354" s="60"/>
      <c r="I354" s="60"/>
      <c r="J354" s="60"/>
      <c r="K354" s="60" t="s">
        <v>7</v>
      </c>
    </row>
    <row r="355" spans="1:11" ht="14.25" customHeight="1" x14ac:dyDescent="0.25">
      <c r="A355" s="99"/>
      <c r="B355" s="123"/>
      <c r="C355" s="99"/>
      <c r="D355" s="99"/>
      <c r="E355" s="60"/>
      <c r="F355" s="60"/>
      <c r="G355" s="60"/>
      <c r="H355" s="60"/>
      <c r="I355" s="60"/>
      <c r="J355" s="60"/>
      <c r="K355" s="13" t="s">
        <v>8</v>
      </c>
    </row>
    <row r="356" spans="1:11" ht="18" customHeight="1" x14ac:dyDescent="0.25">
      <c r="A356" s="100"/>
      <c r="B356" s="124"/>
      <c r="C356" s="100"/>
      <c r="D356" s="100"/>
      <c r="E356" s="14">
        <f>E360+E368+E388</f>
        <v>0</v>
      </c>
      <c r="F356" s="14">
        <f t="shared" ref="F356:I356" si="123">F360+F368+F388</f>
        <v>0</v>
      </c>
      <c r="G356" s="14">
        <f t="shared" si="123"/>
        <v>0</v>
      </c>
      <c r="H356" s="14">
        <f t="shared" si="123"/>
        <v>0</v>
      </c>
      <c r="I356" s="14">
        <f t="shared" si="123"/>
        <v>0</v>
      </c>
      <c r="J356" s="14">
        <f>SUM(E356:I356)</f>
        <v>0</v>
      </c>
      <c r="K356" s="13" t="s">
        <v>31</v>
      </c>
    </row>
    <row r="357" spans="1:11" ht="18" customHeight="1" x14ac:dyDescent="0.25">
      <c r="A357" s="98">
        <v>82</v>
      </c>
      <c r="B357" s="122" t="s">
        <v>98</v>
      </c>
      <c r="C357" s="98" t="s">
        <v>30</v>
      </c>
      <c r="D357" s="98"/>
      <c r="E357" s="14">
        <f>E359+E360</f>
        <v>0</v>
      </c>
      <c r="F357" s="14">
        <f t="shared" ref="F357:I357" si="124">F359+F360</f>
        <v>0</v>
      </c>
      <c r="G357" s="14">
        <f t="shared" si="124"/>
        <v>0</v>
      </c>
      <c r="H357" s="14">
        <f t="shared" si="124"/>
        <v>0</v>
      </c>
      <c r="I357" s="14">
        <f t="shared" si="124"/>
        <v>0</v>
      </c>
      <c r="J357" s="14">
        <f>SUM(E357:I357)</f>
        <v>0</v>
      </c>
      <c r="K357" s="13" t="s">
        <v>5</v>
      </c>
    </row>
    <row r="358" spans="1:11" ht="18" customHeight="1" x14ac:dyDescent="0.25">
      <c r="A358" s="99"/>
      <c r="B358" s="123"/>
      <c r="C358" s="99"/>
      <c r="D358" s="99"/>
      <c r="E358" s="60"/>
      <c r="F358" s="60"/>
      <c r="G358" s="60"/>
      <c r="H358" s="60"/>
      <c r="I358" s="60"/>
      <c r="J358" s="60"/>
      <c r="K358" s="13" t="s">
        <v>7</v>
      </c>
    </row>
    <row r="359" spans="1:11" ht="18" customHeight="1" x14ac:dyDescent="0.25">
      <c r="A359" s="99"/>
      <c r="B359" s="123"/>
      <c r="C359" s="99"/>
      <c r="D359" s="99"/>
      <c r="E359" s="60"/>
      <c r="F359" s="60"/>
      <c r="G359" s="60"/>
      <c r="H359" s="60"/>
      <c r="I359" s="60"/>
      <c r="J359" s="60"/>
      <c r="K359" s="13" t="s">
        <v>8</v>
      </c>
    </row>
    <row r="360" spans="1:11" ht="18" customHeight="1" x14ac:dyDescent="0.25">
      <c r="A360" s="100"/>
      <c r="B360" s="124"/>
      <c r="C360" s="100"/>
      <c r="D360" s="100"/>
      <c r="E360" s="14">
        <f>E364</f>
        <v>0</v>
      </c>
      <c r="F360" s="14">
        <f t="shared" ref="F360:I360" si="125">F364</f>
        <v>0</v>
      </c>
      <c r="G360" s="14">
        <f t="shared" si="125"/>
        <v>0</v>
      </c>
      <c r="H360" s="14">
        <f t="shared" si="125"/>
        <v>0</v>
      </c>
      <c r="I360" s="14">
        <f t="shared" si="125"/>
        <v>0</v>
      </c>
      <c r="J360" s="14">
        <f>SUM(E360:I360)</f>
        <v>0</v>
      </c>
      <c r="K360" s="13" t="s">
        <v>31</v>
      </c>
    </row>
    <row r="361" spans="1:11" ht="18" customHeight="1" x14ac:dyDescent="0.25">
      <c r="A361" s="98">
        <v>83</v>
      </c>
      <c r="B361" s="122" t="s">
        <v>110</v>
      </c>
      <c r="C361" s="98" t="s">
        <v>30</v>
      </c>
      <c r="D361" s="98" t="s">
        <v>10</v>
      </c>
      <c r="E361" s="14">
        <f>E363+E364</f>
        <v>0</v>
      </c>
      <c r="F361" s="14">
        <f t="shared" ref="F361:I361" si="126">F363+F364</f>
        <v>0</v>
      </c>
      <c r="G361" s="14">
        <f t="shared" si="126"/>
        <v>0</v>
      </c>
      <c r="H361" s="14">
        <f t="shared" si="126"/>
        <v>0</v>
      </c>
      <c r="I361" s="14">
        <f t="shared" si="126"/>
        <v>0</v>
      </c>
      <c r="J361" s="14">
        <f>SUM(E361:I361)</f>
        <v>0</v>
      </c>
      <c r="K361" s="13" t="s">
        <v>5</v>
      </c>
    </row>
    <row r="362" spans="1:11" ht="18" customHeight="1" x14ac:dyDescent="0.25">
      <c r="A362" s="99"/>
      <c r="B362" s="123"/>
      <c r="C362" s="99"/>
      <c r="D362" s="99"/>
      <c r="E362" s="60"/>
      <c r="F362" s="60"/>
      <c r="G362" s="60"/>
      <c r="H362" s="60"/>
      <c r="I362" s="60"/>
      <c r="J362" s="60"/>
      <c r="K362" s="13" t="s">
        <v>7</v>
      </c>
    </row>
    <row r="363" spans="1:11" ht="18" customHeight="1" x14ac:dyDescent="0.25">
      <c r="A363" s="99"/>
      <c r="B363" s="123"/>
      <c r="C363" s="99"/>
      <c r="D363" s="99"/>
      <c r="E363" s="60"/>
      <c r="F363" s="60"/>
      <c r="G363" s="60"/>
      <c r="H363" s="60"/>
      <c r="I363" s="60"/>
      <c r="J363" s="60"/>
      <c r="K363" s="13" t="s">
        <v>8</v>
      </c>
    </row>
    <row r="364" spans="1:11" ht="18" customHeight="1" x14ac:dyDescent="0.25">
      <c r="A364" s="100"/>
      <c r="B364" s="124"/>
      <c r="C364" s="100"/>
      <c r="D364" s="100"/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f>SUM(E364:I364)</f>
        <v>0</v>
      </c>
      <c r="K364" s="13" t="s">
        <v>31</v>
      </c>
    </row>
    <row r="365" spans="1:11" ht="18" customHeight="1" x14ac:dyDescent="0.25">
      <c r="A365" s="98">
        <v>84</v>
      </c>
      <c r="B365" s="122" t="s">
        <v>99</v>
      </c>
      <c r="C365" s="98" t="s">
        <v>30</v>
      </c>
      <c r="D365" s="98" t="s">
        <v>10</v>
      </c>
      <c r="E365" s="14">
        <f>E367+E368</f>
        <v>0</v>
      </c>
      <c r="F365" s="14">
        <f t="shared" ref="F365:I365" si="127">F367+F368</f>
        <v>0</v>
      </c>
      <c r="G365" s="14">
        <f t="shared" si="127"/>
        <v>0</v>
      </c>
      <c r="H365" s="14">
        <f t="shared" si="127"/>
        <v>0</v>
      </c>
      <c r="I365" s="14">
        <f t="shared" si="127"/>
        <v>0</v>
      </c>
      <c r="J365" s="14">
        <f>SUM(E365:I365)</f>
        <v>0</v>
      </c>
      <c r="K365" s="13" t="s">
        <v>5</v>
      </c>
    </row>
    <row r="366" spans="1:11" ht="18" customHeight="1" x14ac:dyDescent="0.25">
      <c r="A366" s="99"/>
      <c r="B366" s="123"/>
      <c r="C366" s="99"/>
      <c r="D366" s="99"/>
      <c r="E366" s="60"/>
      <c r="F366" s="60"/>
      <c r="G366" s="60"/>
      <c r="H366" s="60"/>
      <c r="I366" s="60"/>
      <c r="J366" s="60"/>
      <c r="K366" s="13" t="s">
        <v>7</v>
      </c>
    </row>
    <row r="367" spans="1:11" ht="18" customHeight="1" x14ac:dyDescent="0.25">
      <c r="A367" s="99"/>
      <c r="B367" s="123"/>
      <c r="C367" s="99"/>
      <c r="D367" s="99"/>
      <c r="E367" s="60"/>
      <c r="F367" s="60"/>
      <c r="G367" s="60"/>
      <c r="H367" s="60"/>
      <c r="I367" s="60"/>
      <c r="J367" s="60"/>
      <c r="K367" s="13" t="s">
        <v>8</v>
      </c>
    </row>
    <row r="368" spans="1:11" ht="18" customHeight="1" x14ac:dyDescent="0.25">
      <c r="A368" s="100"/>
      <c r="B368" s="124"/>
      <c r="C368" s="100"/>
      <c r="D368" s="100"/>
      <c r="E368" s="14">
        <v>0</v>
      </c>
      <c r="F368" s="14">
        <f t="shared" ref="F368:I368" si="128">F372+F376+F380+F384+F388+F392</f>
        <v>0</v>
      </c>
      <c r="G368" s="14">
        <f t="shared" si="128"/>
        <v>0</v>
      </c>
      <c r="H368" s="14">
        <f t="shared" si="128"/>
        <v>0</v>
      </c>
      <c r="I368" s="14">
        <f t="shared" si="128"/>
        <v>0</v>
      </c>
      <c r="J368" s="14">
        <f>SUM(E368:I368)</f>
        <v>0</v>
      </c>
      <c r="K368" s="13" t="s">
        <v>31</v>
      </c>
    </row>
    <row r="369" spans="1:11" ht="18" customHeight="1" x14ac:dyDescent="0.25">
      <c r="A369" s="98">
        <v>85</v>
      </c>
      <c r="B369" s="122" t="s">
        <v>153</v>
      </c>
      <c r="C369" s="98" t="s">
        <v>30</v>
      </c>
      <c r="D369" s="98" t="s">
        <v>10</v>
      </c>
      <c r="E369" s="14">
        <f>E371+E372</f>
        <v>0</v>
      </c>
      <c r="F369" s="14">
        <f t="shared" ref="F369:I369" si="129">F371+F372</f>
        <v>0</v>
      </c>
      <c r="G369" s="14">
        <f t="shared" si="129"/>
        <v>0</v>
      </c>
      <c r="H369" s="14">
        <f t="shared" si="129"/>
        <v>0</v>
      </c>
      <c r="I369" s="14">
        <f t="shared" si="129"/>
        <v>0</v>
      </c>
      <c r="J369" s="14">
        <f>SUM(E369:I369)</f>
        <v>0</v>
      </c>
      <c r="K369" s="13" t="s">
        <v>5</v>
      </c>
    </row>
    <row r="370" spans="1:11" ht="18" customHeight="1" x14ac:dyDescent="0.25">
      <c r="A370" s="99"/>
      <c r="B370" s="123"/>
      <c r="C370" s="99"/>
      <c r="D370" s="99"/>
      <c r="E370" s="60"/>
      <c r="F370" s="60"/>
      <c r="G370" s="60"/>
      <c r="H370" s="60"/>
      <c r="I370" s="60"/>
      <c r="J370" s="60"/>
      <c r="K370" s="13" t="s">
        <v>7</v>
      </c>
    </row>
    <row r="371" spans="1:11" ht="18" customHeight="1" x14ac:dyDescent="0.25">
      <c r="A371" s="99"/>
      <c r="B371" s="123"/>
      <c r="C371" s="99"/>
      <c r="D371" s="99"/>
      <c r="E371" s="60"/>
      <c r="F371" s="60"/>
      <c r="G371" s="60"/>
      <c r="H371" s="60"/>
      <c r="I371" s="60"/>
      <c r="J371" s="60"/>
      <c r="K371" s="13" t="s">
        <v>8</v>
      </c>
    </row>
    <row r="372" spans="1:11" ht="18" customHeight="1" x14ac:dyDescent="0.25">
      <c r="A372" s="100"/>
      <c r="B372" s="124"/>
      <c r="C372" s="100"/>
      <c r="D372" s="100"/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f>SUM(E372:I372)</f>
        <v>0</v>
      </c>
      <c r="K372" s="13" t="s">
        <v>31</v>
      </c>
    </row>
    <row r="373" spans="1:11" ht="18" customHeight="1" x14ac:dyDescent="0.25">
      <c r="A373" s="98">
        <v>86</v>
      </c>
      <c r="B373" s="122" t="s">
        <v>100</v>
      </c>
      <c r="C373" s="98" t="s">
        <v>30</v>
      </c>
      <c r="D373" s="98" t="s">
        <v>10</v>
      </c>
      <c r="E373" s="60"/>
      <c r="F373" s="60"/>
      <c r="G373" s="60"/>
      <c r="H373" s="60"/>
      <c r="I373" s="60"/>
      <c r="J373" s="60"/>
      <c r="K373" s="13" t="s">
        <v>5</v>
      </c>
    </row>
    <row r="374" spans="1:11" ht="18" customHeight="1" x14ac:dyDescent="0.25">
      <c r="A374" s="99"/>
      <c r="B374" s="123"/>
      <c r="C374" s="99"/>
      <c r="D374" s="99"/>
      <c r="E374" s="60"/>
      <c r="F374" s="60"/>
      <c r="G374" s="60"/>
      <c r="H374" s="60"/>
      <c r="I374" s="60"/>
      <c r="J374" s="60"/>
      <c r="K374" s="13" t="s">
        <v>7</v>
      </c>
    </row>
    <row r="375" spans="1:11" ht="18" customHeight="1" x14ac:dyDescent="0.25">
      <c r="A375" s="99"/>
      <c r="B375" s="123"/>
      <c r="C375" s="99"/>
      <c r="D375" s="99"/>
      <c r="E375" s="60"/>
      <c r="F375" s="60"/>
      <c r="G375" s="60"/>
      <c r="H375" s="60"/>
      <c r="I375" s="60"/>
      <c r="J375" s="60"/>
      <c r="K375" s="13" t="s">
        <v>8</v>
      </c>
    </row>
    <row r="376" spans="1:11" ht="18" customHeight="1" x14ac:dyDescent="0.25">
      <c r="A376" s="100"/>
      <c r="B376" s="124"/>
      <c r="C376" s="100"/>
      <c r="D376" s="100"/>
      <c r="E376" s="60"/>
      <c r="F376" s="60"/>
      <c r="G376" s="60"/>
      <c r="H376" s="60"/>
      <c r="I376" s="60"/>
      <c r="J376" s="60"/>
      <c r="K376" s="13" t="s">
        <v>31</v>
      </c>
    </row>
    <row r="377" spans="1:11" ht="18" customHeight="1" x14ac:dyDescent="0.25">
      <c r="A377" s="98">
        <v>87</v>
      </c>
      <c r="B377" s="122" t="s">
        <v>101</v>
      </c>
      <c r="C377" s="98" t="s">
        <v>30</v>
      </c>
      <c r="D377" s="98" t="s">
        <v>10</v>
      </c>
      <c r="E377" s="60"/>
      <c r="F377" s="60"/>
      <c r="G377" s="60"/>
      <c r="H377" s="60"/>
      <c r="I377" s="60"/>
      <c r="J377" s="60"/>
      <c r="K377" s="13" t="s">
        <v>5</v>
      </c>
    </row>
    <row r="378" spans="1:11" ht="18" customHeight="1" x14ac:dyDescent="0.25">
      <c r="A378" s="99"/>
      <c r="B378" s="123"/>
      <c r="C378" s="99"/>
      <c r="D378" s="99"/>
      <c r="E378" s="60"/>
      <c r="F378" s="60"/>
      <c r="G378" s="60"/>
      <c r="H378" s="60"/>
      <c r="I378" s="60"/>
      <c r="J378" s="60"/>
      <c r="K378" s="13" t="s">
        <v>7</v>
      </c>
    </row>
    <row r="379" spans="1:11" ht="18" customHeight="1" x14ac:dyDescent="0.25">
      <c r="A379" s="99"/>
      <c r="B379" s="123"/>
      <c r="C379" s="99"/>
      <c r="D379" s="99"/>
      <c r="E379" s="60"/>
      <c r="F379" s="60"/>
      <c r="G379" s="60"/>
      <c r="H379" s="60"/>
      <c r="I379" s="60"/>
      <c r="J379" s="60"/>
      <c r="K379" s="13" t="s">
        <v>8</v>
      </c>
    </row>
    <row r="380" spans="1:11" ht="18" customHeight="1" x14ac:dyDescent="0.25">
      <c r="A380" s="100"/>
      <c r="B380" s="124"/>
      <c r="C380" s="100"/>
      <c r="D380" s="100"/>
      <c r="E380" s="60"/>
      <c r="F380" s="60"/>
      <c r="G380" s="60"/>
      <c r="H380" s="60"/>
      <c r="I380" s="60"/>
      <c r="J380" s="60"/>
      <c r="K380" s="13" t="s">
        <v>31</v>
      </c>
    </row>
    <row r="381" spans="1:11" ht="18" customHeight="1" x14ac:dyDescent="0.25">
      <c r="A381" s="98">
        <v>88</v>
      </c>
      <c r="B381" s="122" t="s">
        <v>102</v>
      </c>
      <c r="C381" s="98" t="s">
        <v>30</v>
      </c>
      <c r="D381" s="98" t="s">
        <v>10</v>
      </c>
      <c r="E381" s="60"/>
      <c r="F381" s="60"/>
      <c r="G381" s="60"/>
      <c r="H381" s="60"/>
      <c r="I381" s="60"/>
      <c r="J381" s="60"/>
      <c r="K381" s="13" t="s">
        <v>5</v>
      </c>
    </row>
    <row r="382" spans="1:11" ht="18" customHeight="1" x14ac:dyDescent="0.25">
      <c r="A382" s="99"/>
      <c r="B382" s="123"/>
      <c r="C382" s="99"/>
      <c r="D382" s="99"/>
      <c r="E382" s="60"/>
      <c r="F382" s="60"/>
      <c r="G382" s="60"/>
      <c r="H382" s="60"/>
      <c r="I382" s="60"/>
      <c r="J382" s="60"/>
      <c r="K382" s="13" t="s">
        <v>7</v>
      </c>
    </row>
    <row r="383" spans="1:11" ht="18" customHeight="1" x14ac:dyDescent="0.25">
      <c r="A383" s="99"/>
      <c r="B383" s="123"/>
      <c r="C383" s="99"/>
      <c r="D383" s="99"/>
      <c r="E383" s="60"/>
      <c r="F383" s="60"/>
      <c r="G383" s="60"/>
      <c r="H383" s="60"/>
      <c r="I383" s="60"/>
      <c r="J383" s="60"/>
      <c r="K383" s="13" t="s">
        <v>8</v>
      </c>
    </row>
    <row r="384" spans="1:11" ht="18" customHeight="1" x14ac:dyDescent="0.25">
      <c r="A384" s="100"/>
      <c r="B384" s="124"/>
      <c r="C384" s="100"/>
      <c r="D384" s="100"/>
      <c r="E384" s="60"/>
      <c r="F384" s="60"/>
      <c r="G384" s="60"/>
      <c r="H384" s="60"/>
      <c r="I384" s="60"/>
      <c r="J384" s="60"/>
      <c r="K384" s="13" t="s">
        <v>31</v>
      </c>
    </row>
    <row r="385" spans="1:11" ht="18" customHeight="1" x14ac:dyDescent="0.25">
      <c r="A385" s="98">
        <v>89</v>
      </c>
      <c r="B385" s="122" t="s">
        <v>103</v>
      </c>
      <c r="C385" s="98" t="s">
        <v>30</v>
      </c>
      <c r="D385" s="98" t="s">
        <v>10</v>
      </c>
      <c r="E385" s="60"/>
      <c r="F385" s="60"/>
      <c r="G385" s="60"/>
      <c r="H385" s="60"/>
      <c r="I385" s="60"/>
      <c r="J385" s="60"/>
      <c r="K385" s="13" t="s">
        <v>5</v>
      </c>
    </row>
    <row r="386" spans="1:11" ht="18" customHeight="1" x14ac:dyDescent="0.25">
      <c r="A386" s="99"/>
      <c r="B386" s="123"/>
      <c r="C386" s="99"/>
      <c r="D386" s="99"/>
      <c r="E386" s="60"/>
      <c r="F386" s="60"/>
      <c r="G386" s="60"/>
      <c r="H386" s="60"/>
      <c r="I386" s="60"/>
      <c r="J386" s="60"/>
      <c r="K386" s="13" t="s">
        <v>7</v>
      </c>
    </row>
    <row r="387" spans="1:11" ht="18" customHeight="1" x14ac:dyDescent="0.25">
      <c r="A387" s="99"/>
      <c r="B387" s="123"/>
      <c r="C387" s="99"/>
      <c r="D387" s="99"/>
      <c r="E387" s="60"/>
      <c r="F387" s="60"/>
      <c r="G387" s="60"/>
      <c r="H387" s="60"/>
      <c r="I387" s="60"/>
      <c r="J387" s="60"/>
      <c r="K387" s="13" t="s">
        <v>8</v>
      </c>
    </row>
    <row r="388" spans="1:11" ht="18" customHeight="1" x14ac:dyDescent="0.25">
      <c r="A388" s="100"/>
      <c r="B388" s="124"/>
      <c r="C388" s="100"/>
      <c r="D388" s="100"/>
      <c r="E388" s="60"/>
      <c r="F388" s="60"/>
      <c r="G388" s="60"/>
      <c r="H388" s="60"/>
      <c r="I388" s="60"/>
      <c r="J388" s="60"/>
      <c r="K388" s="13" t="s">
        <v>31</v>
      </c>
    </row>
    <row r="389" spans="1:11" ht="18" customHeight="1" x14ac:dyDescent="0.25">
      <c r="A389" s="98">
        <v>90</v>
      </c>
      <c r="B389" s="122" t="s">
        <v>104</v>
      </c>
      <c r="C389" s="98" t="s">
        <v>30</v>
      </c>
      <c r="D389" s="98" t="s">
        <v>10</v>
      </c>
      <c r="E389" s="60"/>
      <c r="F389" s="60"/>
      <c r="G389" s="60"/>
      <c r="H389" s="60"/>
      <c r="I389" s="60"/>
      <c r="J389" s="60"/>
      <c r="K389" s="13" t="s">
        <v>5</v>
      </c>
    </row>
    <row r="390" spans="1:11" ht="18" customHeight="1" x14ac:dyDescent="0.25">
      <c r="A390" s="99"/>
      <c r="B390" s="123"/>
      <c r="C390" s="99"/>
      <c r="D390" s="99"/>
      <c r="E390" s="60"/>
      <c r="F390" s="60"/>
      <c r="G390" s="60"/>
      <c r="H390" s="60"/>
      <c r="I390" s="60"/>
      <c r="J390" s="60"/>
      <c r="K390" s="13" t="s">
        <v>7</v>
      </c>
    </row>
    <row r="391" spans="1:11" ht="18" customHeight="1" x14ac:dyDescent="0.25">
      <c r="A391" s="99"/>
      <c r="B391" s="123"/>
      <c r="C391" s="99"/>
      <c r="D391" s="99"/>
      <c r="E391" s="60"/>
      <c r="F391" s="60"/>
      <c r="G391" s="60"/>
      <c r="H391" s="60"/>
      <c r="I391" s="60"/>
      <c r="J391" s="60"/>
      <c r="K391" s="13" t="s">
        <v>8</v>
      </c>
    </row>
    <row r="392" spans="1:11" ht="23.25" customHeight="1" x14ac:dyDescent="0.25">
      <c r="A392" s="100"/>
      <c r="B392" s="124"/>
      <c r="C392" s="100"/>
      <c r="D392" s="100"/>
      <c r="E392" s="60"/>
      <c r="F392" s="60"/>
      <c r="G392" s="60"/>
      <c r="H392" s="60"/>
      <c r="I392" s="60"/>
      <c r="J392" s="60"/>
      <c r="K392" s="13" t="s">
        <v>31</v>
      </c>
    </row>
    <row r="393" spans="1:11" ht="23.25" customHeight="1" x14ac:dyDescent="0.25">
      <c r="A393" s="125" t="s">
        <v>105</v>
      </c>
      <c r="B393" s="126"/>
      <c r="C393" s="126"/>
      <c r="D393" s="126"/>
      <c r="E393" s="126"/>
      <c r="F393" s="126"/>
      <c r="G393" s="126"/>
      <c r="H393" s="126"/>
      <c r="I393" s="126"/>
      <c r="J393" s="126"/>
      <c r="K393" s="127"/>
    </row>
    <row r="394" spans="1:11" ht="18" customHeight="1" x14ac:dyDescent="0.25">
      <c r="A394" s="98">
        <v>91</v>
      </c>
      <c r="B394" s="122" t="s">
        <v>106</v>
      </c>
      <c r="C394" s="98" t="s">
        <v>30</v>
      </c>
      <c r="D394" s="98" t="s">
        <v>10</v>
      </c>
      <c r="E394" s="60"/>
      <c r="F394" s="60"/>
      <c r="G394" s="60"/>
      <c r="H394" s="60"/>
      <c r="I394" s="60"/>
      <c r="J394" s="60"/>
      <c r="K394" s="13" t="s">
        <v>5</v>
      </c>
    </row>
    <row r="395" spans="1:11" ht="18.75" customHeight="1" x14ac:dyDescent="0.25">
      <c r="A395" s="99"/>
      <c r="B395" s="123"/>
      <c r="C395" s="99"/>
      <c r="D395" s="99"/>
      <c r="E395" s="60"/>
      <c r="F395" s="60"/>
      <c r="G395" s="60"/>
      <c r="H395" s="60"/>
      <c r="I395" s="60"/>
      <c r="J395" s="60"/>
      <c r="K395" s="13" t="s">
        <v>7</v>
      </c>
    </row>
    <row r="396" spans="1:11" ht="15.75" customHeight="1" x14ac:dyDescent="0.25">
      <c r="A396" s="99"/>
      <c r="B396" s="123"/>
      <c r="C396" s="99"/>
      <c r="D396" s="99"/>
      <c r="E396" s="60"/>
      <c r="F396" s="60"/>
      <c r="G396" s="60"/>
      <c r="H396" s="60"/>
      <c r="I396" s="60"/>
      <c r="J396" s="60"/>
      <c r="K396" s="13" t="s">
        <v>8</v>
      </c>
    </row>
    <row r="397" spans="1:11" ht="15.75" customHeight="1" x14ac:dyDescent="0.25">
      <c r="A397" s="100"/>
      <c r="B397" s="124"/>
      <c r="C397" s="100"/>
      <c r="D397" s="100"/>
      <c r="E397" s="60"/>
      <c r="F397" s="60"/>
      <c r="G397" s="60"/>
      <c r="H397" s="60"/>
      <c r="I397" s="60"/>
      <c r="J397" s="60"/>
      <c r="K397" s="13" t="s">
        <v>31</v>
      </c>
    </row>
    <row r="398" spans="1:11" ht="15.75" customHeight="1" x14ac:dyDescent="0.25">
      <c r="A398" s="98">
        <v>92</v>
      </c>
      <c r="B398" s="122" t="s">
        <v>107</v>
      </c>
      <c r="C398" s="98" t="s">
        <v>30</v>
      </c>
      <c r="D398" s="98" t="s">
        <v>10</v>
      </c>
      <c r="E398" s="60"/>
      <c r="F398" s="60"/>
      <c r="G398" s="60"/>
      <c r="H398" s="60"/>
      <c r="I398" s="60"/>
      <c r="J398" s="60"/>
      <c r="K398" s="13" t="s">
        <v>5</v>
      </c>
    </row>
    <row r="399" spans="1:11" ht="15.75" customHeight="1" x14ac:dyDescent="0.25">
      <c r="A399" s="99"/>
      <c r="B399" s="123"/>
      <c r="C399" s="99"/>
      <c r="D399" s="99"/>
      <c r="E399" s="60"/>
      <c r="F399" s="60"/>
      <c r="G399" s="60"/>
      <c r="H399" s="60"/>
      <c r="I399" s="60"/>
      <c r="J399" s="60"/>
      <c r="K399" s="13" t="s">
        <v>7</v>
      </c>
    </row>
    <row r="400" spans="1:11" ht="15.75" customHeight="1" x14ac:dyDescent="0.25">
      <c r="A400" s="99"/>
      <c r="B400" s="123"/>
      <c r="C400" s="99"/>
      <c r="D400" s="99"/>
      <c r="E400" s="60"/>
      <c r="F400" s="60"/>
      <c r="G400" s="60"/>
      <c r="H400" s="60"/>
      <c r="I400" s="60"/>
      <c r="J400" s="60"/>
      <c r="K400" s="13" t="s">
        <v>8</v>
      </c>
    </row>
    <row r="401" spans="1:11" ht="15.75" customHeight="1" x14ac:dyDescent="0.25">
      <c r="A401" s="100"/>
      <c r="B401" s="124"/>
      <c r="C401" s="100"/>
      <c r="D401" s="100"/>
      <c r="E401" s="60"/>
      <c r="F401" s="60"/>
      <c r="G401" s="60"/>
      <c r="H401" s="60"/>
      <c r="I401" s="60"/>
      <c r="J401" s="60"/>
      <c r="K401" s="13" t="s">
        <v>31</v>
      </c>
    </row>
    <row r="402" spans="1:11" ht="15.75" customHeight="1" x14ac:dyDescent="0.25">
      <c r="A402" s="98">
        <v>93</v>
      </c>
      <c r="B402" s="122" t="s">
        <v>108</v>
      </c>
      <c r="C402" s="98" t="s">
        <v>30</v>
      </c>
      <c r="D402" s="98" t="s">
        <v>10</v>
      </c>
      <c r="E402" s="60"/>
      <c r="F402" s="60"/>
      <c r="G402" s="60"/>
      <c r="H402" s="60"/>
      <c r="I402" s="60"/>
      <c r="J402" s="60"/>
      <c r="K402" s="13" t="s">
        <v>5</v>
      </c>
    </row>
    <row r="403" spans="1:11" ht="15.75" customHeight="1" x14ac:dyDescent="0.25">
      <c r="A403" s="99"/>
      <c r="B403" s="123"/>
      <c r="C403" s="99"/>
      <c r="D403" s="99"/>
      <c r="E403" s="60"/>
      <c r="F403" s="60"/>
      <c r="G403" s="60"/>
      <c r="H403" s="60"/>
      <c r="I403" s="60"/>
      <c r="J403" s="60"/>
      <c r="K403" s="13" t="s">
        <v>7</v>
      </c>
    </row>
    <row r="404" spans="1:11" ht="15.75" customHeight="1" x14ac:dyDescent="0.25">
      <c r="A404" s="99"/>
      <c r="B404" s="123"/>
      <c r="C404" s="99"/>
      <c r="D404" s="99"/>
      <c r="E404" s="60"/>
      <c r="F404" s="60"/>
      <c r="G404" s="60"/>
      <c r="H404" s="60"/>
      <c r="I404" s="60"/>
      <c r="J404" s="60"/>
      <c r="K404" s="13" t="s">
        <v>8</v>
      </c>
    </row>
    <row r="405" spans="1:11" ht="15.75" customHeight="1" x14ac:dyDescent="0.25">
      <c r="A405" s="100"/>
      <c r="B405" s="124"/>
      <c r="C405" s="100"/>
      <c r="D405" s="100"/>
      <c r="E405" s="60"/>
      <c r="F405" s="60"/>
      <c r="G405" s="60"/>
      <c r="H405" s="60"/>
      <c r="I405" s="60"/>
      <c r="J405" s="60"/>
      <c r="K405" s="13" t="s">
        <v>31</v>
      </c>
    </row>
    <row r="406" spans="1:11" ht="15.75" customHeight="1" x14ac:dyDescent="0.25">
      <c r="A406" s="98">
        <v>94</v>
      </c>
      <c r="B406" s="122" t="s">
        <v>109</v>
      </c>
      <c r="C406" s="98" t="s">
        <v>30</v>
      </c>
      <c r="D406" s="98" t="s">
        <v>10</v>
      </c>
      <c r="E406" s="60"/>
      <c r="F406" s="60"/>
      <c r="G406" s="60"/>
      <c r="H406" s="60"/>
      <c r="I406" s="60"/>
      <c r="J406" s="60"/>
      <c r="K406" s="13" t="s">
        <v>5</v>
      </c>
    </row>
    <row r="407" spans="1:11" ht="15.75" customHeight="1" x14ac:dyDescent="0.25">
      <c r="A407" s="99"/>
      <c r="B407" s="123"/>
      <c r="C407" s="99"/>
      <c r="D407" s="99"/>
      <c r="E407" s="60"/>
      <c r="F407" s="60"/>
      <c r="G407" s="60"/>
      <c r="H407" s="60"/>
      <c r="I407" s="60"/>
      <c r="J407" s="60"/>
      <c r="K407" s="13" t="s">
        <v>7</v>
      </c>
    </row>
    <row r="408" spans="1:11" ht="15.75" customHeight="1" x14ac:dyDescent="0.25">
      <c r="A408" s="99"/>
      <c r="B408" s="123"/>
      <c r="C408" s="99"/>
      <c r="D408" s="99"/>
      <c r="E408" s="60"/>
      <c r="F408" s="60"/>
      <c r="G408" s="60"/>
      <c r="H408" s="60"/>
      <c r="I408" s="60"/>
      <c r="J408" s="60"/>
      <c r="K408" s="13" t="s">
        <v>8</v>
      </c>
    </row>
    <row r="409" spans="1:11" ht="15.75" customHeight="1" x14ac:dyDescent="0.25">
      <c r="A409" s="100"/>
      <c r="B409" s="124"/>
      <c r="C409" s="100"/>
      <c r="D409" s="100"/>
      <c r="E409" s="60"/>
      <c r="F409" s="60"/>
      <c r="G409" s="60"/>
      <c r="H409" s="60"/>
      <c r="I409" s="60"/>
      <c r="J409" s="60"/>
      <c r="K409" s="13" t="s">
        <v>31</v>
      </c>
    </row>
    <row r="410" spans="1:11" ht="15.75" customHeight="1" x14ac:dyDescent="0.25">
      <c r="A410" s="98">
        <v>95</v>
      </c>
      <c r="B410" s="122" t="s">
        <v>136</v>
      </c>
      <c r="C410" s="98" t="s">
        <v>30</v>
      </c>
      <c r="D410" s="98" t="s">
        <v>10</v>
      </c>
      <c r="E410" s="11"/>
      <c r="F410" s="11"/>
      <c r="G410" s="11"/>
      <c r="H410" s="11"/>
      <c r="I410" s="11"/>
      <c r="J410" s="11"/>
      <c r="K410" s="11" t="s">
        <v>5</v>
      </c>
    </row>
    <row r="411" spans="1:11" ht="15.75" customHeight="1" x14ac:dyDescent="0.25">
      <c r="A411" s="99"/>
      <c r="B411" s="123"/>
      <c r="C411" s="99"/>
      <c r="D411" s="99"/>
      <c r="E411" s="11"/>
      <c r="F411" s="11"/>
      <c r="G411" s="11"/>
      <c r="H411" s="11"/>
      <c r="I411" s="11"/>
      <c r="J411" s="11"/>
      <c r="K411" s="11" t="s">
        <v>7</v>
      </c>
    </row>
    <row r="412" spans="1:11" ht="15.75" customHeight="1" x14ac:dyDescent="0.25">
      <c r="A412" s="99"/>
      <c r="B412" s="123"/>
      <c r="C412" s="99"/>
      <c r="D412" s="99"/>
      <c r="E412" s="11"/>
      <c r="F412" s="11"/>
      <c r="G412" s="11"/>
      <c r="H412" s="11"/>
      <c r="I412" s="11"/>
      <c r="J412" s="11"/>
      <c r="K412" s="11" t="s">
        <v>8</v>
      </c>
    </row>
    <row r="413" spans="1:11" ht="15.75" customHeight="1" x14ac:dyDescent="0.25">
      <c r="A413" s="100"/>
      <c r="B413" s="124"/>
      <c r="C413" s="100"/>
      <c r="D413" s="100"/>
      <c r="E413" s="11"/>
      <c r="F413" s="11"/>
      <c r="G413" s="11"/>
      <c r="H413" s="11"/>
      <c r="I413" s="11"/>
      <c r="J413" s="11"/>
      <c r="K413" s="11" t="s">
        <v>31</v>
      </c>
    </row>
    <row r="414" spans="1:11" ht="15.75" customHeight="1" x14ac:dyDescent="0.25">
      <c r="A414" s="98">
        <v>96</v>
      </c>
      <c r="B414" s="122" t="s">
        <v>137</v>
      </c>
      <c r="C414" s="98" t="s">
        <v>30</v>
      </c>
      <c r="D414" s="98" t="s">
        <v>10</v>
      </c>
      <c r="E414" s="11"/>
      <c r="F414" s="11"/>
      <c r="G414" s="11"/>
      <c r="H414" s="11"/>
      <c r="I414" s="11"/>
      <c r="J414" s="11"/>
      <c r="K414" s="11" t="s">
        <v>5</v>
      </c>
    </row>
    <row r="415" spans="1:11" ht="15.75" customHeight="1" x14ac:dyDescent="0.25">
      <c r="A415" s="99"/>
      <c r="B415" s="123"/>
      <c r="C415" s="99"/>
      <c r="D415" s="99"/>
      <c r="E415" s="11"/>
      <c r="F415" s="11"/>
      <c r="G415" s="11"/>
      <c r="H415" s="11"/>
      <c r="I415" s="11"/>
      <c r="J415" s="11"/>
      <c r="K415" s="11" t="s">
        <v>7</v>
      </c>
    </row>
    <row r="416" spans="1:11" ht="15.75" customHeight="1" x14ac:dyDescent="0.25">
      <c r="A416" s="99"/>
      <c r="B416" s="123"/>
      <c r="C416" s="99"/>
      <c r="D416" s="99"/>
      <c r="E416" s="11"/>
      <c r="F416" s="11"/>
      <c r="G416" s="11"/>
      <c r="H416" s="11"/>
      <c r="I416" s="11"/>
      <c r="J416" s="11"/>
      <c r="K416" s="11" t="s">
        <v>8</v>
      </c>
    </row>
    <row r="417" spans="1:11" ht="15.75" customHeight="1" x14ac:dyDescent="0.25">
      <c r="A417" s="100"/>
      <c r="B417" s="124"/>
      <c r="C417" s="100"/>
      <c r="D417" s="100"/>
      <c r="E417" s="11"/>
      <c r="F417" s="11"/>
      <c r="G417" s="11"/>
      <c r="H417" s="11"/>
      <c r="I417" s="11"/>
      <c r="J417" s="11"/>
      <c r="K417" s="11" t="s">
        <v>31</v>
      </c>
    </row>
    <row r="418" spans="1:11" ht="15.75" customHeight="1" x14ac:dyDescent="0.25">
      <c r="A418" s="98">
        <v>97</v>
      </c>
      <c r="B418" s="122" t="s">
        <v>154</v>
      </c>
      <c r="C418" s="98" t="s">
        <v>30</v>
      </c>
      <c r="D418" s="98" t="s">
        <v>10</v>
      </c>
      <c r="E418" s="11"/>
      <c r="F418" s="11"/>
      <c r="G418" s="11"/>
      <c r="H418" s="11"/>
      <c r="I418" s="11"/>
      <c r="J418" s="11"/>
      <c r="K418" s="11" t="s">
        <v>5</v>
      </c>
    </row>
    <row r="419" spans="1:11" ht="15.75" customHeight="1" x14ac:dyDescent="0.25">
      <c r="A419" s="99"/>
      <c r="B419" s="123"/>
      <c r="C419" s="99"/>
      <c r="D419" s="99"/>
      <c r="E419" s="11"/>
      <c r="F419" s="11"/>
      <c r="G419" s="11"/>
      <c r="H419" s="11"/>
      <c r="I419" s="11"/>
      <c r="J419" s="11"/>
      <c r="K419" s="11" t="s">
        <v>7</v>
      </c>
    </row>
    <row r="420" spans="1:11" ht="15.75" customHeight="1" x14ac:dyDescent="0.25">
      <c r="A420" s="99"/>
      <c r="B420" s="123"/>
      <c r="C420" s="99"/>
      <c r="D420" s="99"/>
      <c r="E420" s="11"/>
      <c r="F420" s="11"/>
      <c r="G420" s="11"/>
      <c r="H420" s="11"/>
      <c r="I420" s="11"/>
      <c r="J420" s="11"/>
      <c r="K420" s="11" t="s">
        <v>8</v>
      </c>
    </row>
    <row r="421" spans="1:11" ht="15.75" customHeight="1" x14ac:dyDescent="0.25">
      <c r="A421" s="100"/>
      <c r="B421" s="124"/>
      <c r="C421" s="100"/>
      <c r="D421" s="100"/>
      <c r="E421" s="11"/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 t="s">
        <v>31</v>
      </c>
    </row>
    <row r="422" spans="1:11" ht="18.75" customHeight="1" x14ac:dyDescent="0.25">
      <c r="A422" s="237" t="s">
        <v>93</v>
      </c>
      <c r="B422" s="238"/>
      <c r="C422" s="238"/>
      <c r="D422" s="238"/>
      <c r="E422" s="238"/>
      <c r="F422" s="238"/>
      <c r="G422" s="238"/>
      <c r="H422" s="238"/>
      <c r="I422" s="238"/>
      <c r="J422" s="238"/>
      <c r="K422" s="239"/>
    </row>
    <row r="423" spans="1:11" ht="18.75" customHeight="1" x14ac:dyDescent="0.25">
      <c r="A423" s="98">
        <v>98</v>
      </c>
      <c r="B423" s="122" t="s">
        <v>146</v>
      </c>
      <c r="C423" s="98" t="s">
        <v>30</v>
      </c>
      <c r="D423" s="98"/>
      <c r="E423" s="14">
        <f>E425+E426</f>
        <v>0</v>
      </c>
      <c r="F423" s="14">
        <f t="shared" ref="F423:I423" si="130">F425+F426</f>
        <v>0</v>
      </c>
      <c r="G423" s="14">
        <f t="shared" si="130"/>
        <v>0</v>
      </c>
      <c r="H423" s="14">
        <f t="shared" si="130"/>
        <v>0</v>
      </c>
      <c r="I423" s="14">
        <f t="shared" si="130"/>
        <v>0</v>
      </c>
      <c r="J423" s="14">
        <f>SUM(E423:I423)</f>
        <v>0</v>
      </c>
      <c r="K423" s="13" t="s">
        <v>5</v>
      </c>
    </row>
    <row r="424" spans="1:11" ht="18.75" customHeight="1" x14ac:dyDescent="0.25">
      <c r="A424" s="99"/>
      <c r="B424" s="123"/>
      <c r="C424" s="99"/>
      <c r="D424" s="99"/>
      <c r="E424" s="60"/>
      <c r="F424" s="60"/>
      <c r="G424" s="60"/>
      <c r="H424" s="60"/>
      <c r="I424" s="60"/>
      <c r="J424" s="60"/>
      <c r="K424" s="13" t="s">
        <v>7</v>
      </c>
    </row>
    <row r="425" spans="1:11" ht="18.75" customHeight="1" x14ac:dyDescent="0.25">
      <c r="A425" s="99"/>
      <c r="B425" s="123"/>
      <c r="C425" s="99"/>
      <c r="D425" s="99"/>
      <c r="E425" s="60"/>
      <c r="F425" s="60"/>
      <c r="G425" s="60"/>
      <c r="H425" s="60"/>
      <c r="I425" s="60"/>
      <c r="J425" s="60"/>
      <c r="K425" s="60" t="s">
        <v>8</v>
      </c>
    </row>
    <row r="426" spans="1:11" ht="18.75" customHeight="1" x14ac:dyDescent="0.25">
      <c r="A426" s="100"/>
      <c r="B426" s="124"/>
      <c r="C426" s="100"/>
      <c r="D426" s="100"/>
      <c r="E426" s="14">
        <f>E430+E438</f>
        <v>0</v>
      </c>
      <c r="F426" s="14">
        <f t="shared" ref="F426:I426" si="131">F430+F438</f>
        <v>0</v>
      </c>
      <c r="G426" s="14">
        <f t="shared" si="131"/>
        <v>0</v>
      </c>
      <c r="H426" s="14">
        <f t="shared" si="131"/>
        <v>0</v>
      </c>
      <c r="I426" s="14">
        <f t="shared" si="131"/>
        <v>0</v>
      </c>
      <c r="J426" s="14">
        <f>SUM(E426:I426)</f>
        <v>0</v>
      </c>
      <c r="K426" s="60" t="s">
        <v>31</v>
      </c>
    </row>
    <row r="427" spans="1:11" ht="19.5" customHeight="1" x14ac:dyDescent="0.25">
      <c r="A427" s="99">
        <v>99</v>
      </c>
      <c r="B427" s="190" t="s">
        <v>135</v>
      </c>
      <c r="C427" s="200" t="s">
        <v>27</v>
      </c>
      <c r="D427" s="200"/>
      <c r="E427" s="42">
        <f>E429+E430</f>
        <v>0</v>
      </c>
      <c r="F427" s="42">
        <f t="shared" ref="F427:I427" si="132">F429+F430</f>
        <v>0</v>
      </c>
      <c r="G427" s="42">
        <f t="shared" si="132"/>
        <v>0</v>
      </c>
      <c r="H427" s="42">
        <f t="shared" si="132"/>
        <v>0</v>
      </c>
      <c r="I427" s="42">
        <f t="shared" si="132"/>
        <v>0</v>
      </c>
      <c r="J427" s="42">
        <f>SUM(E427:I427)</f>
        <v>0</v>
      </c>
      <c r="K427" s="19" t="s">
        <v>5</v>
      </c>
    </row>
    <row r="428" spans="1:11" ht="15.75" customHeight="1" x14ac:dyDescent="0.25">
      <c r="A428" s="99"/>
      <c r="B428" s="191"/>
      <c r="C428" s="142"/>
      <c r="D428" s="142"/>
      <c r="E428" s="173" t="s">
        <v>7</v>
      </c>
      <c r="F428" s="173"/>
      <c r="G428" s="173"/>
      <c r="H428" s="173"/>
      <c r="I428" s="173"/>
      <c r="J428" s="173"/>
      <c r="K428" s="174"/>
    </row>
    <row r="429" spans="1:11" ht="19.5" customHeight="1" x14ac:dyDescent="0.25">
      <c r="A429" s="99"/>
      <c r="B429" s="191"/>
      <c r="C429" s="142"/>
      <c r="D429" s="142"/>
      <c r="E429" s="29">
        <f>E433+E445</f>
        <v>0</v>
      </c>
      <c r="F429" s="29">
        <f t="shared" ref="F429:I429" si="133">F433+F445</f>
        <v>0</v>
      </c>
      <c r="G429" s="29">
        <f t="shared" si="133"/>
        <v>0</v>
      </c>
      <c r="H429" s="29">
        <f t="shared" si="133"/>
        <v>0</v>
      </c>
      <c r="I429" s="29">
        <f t="shared" si="133"/>
        <v>0</v>
      </c>
      <c r="J429" s="29">
        <f>SUM(E429:I429)</f>
        <v>0</v>
      </c>
      <c r="K429" s="32" t="s">
        <v>8</v>
      </c>
    </row>
    <row r="430" spans="1:11" ht="19.5" customHeight="1" x14ac:dyDescent="0.25">
      <c r="A430" s="99"/>
      <c r="B430" s="191"/>
      <c r="C430" s="142"/>
      <c r="D430" s="142"/>
      <c r="E430" s="29"/>
      <c r="F430" s="29"/>
      <c r="G430" s="29"/>
      <c r="H430" s="29"/>
      <c r="I430" s="29"/>
      <c r="J430" s="29">
        <f>SUM(E430:I430)</f>
        <v>0</v>
      </c>
      <c r="K430" s="32" t="s">
        <v>31</v>
      </c>
    </row>
    <row r="431" spans="1:11" ht="17.25" customHeight="1" x14ac:dyDescent="0.25">
      <c r="A431" s="98">
        <v>100</v>
      </c>
      <c r="B431" s="144" t="s">
        <v>112</v>
      </c>
      <c r="C431" s="141" t="s">
        <v>27</v>
      </c>
      <c r="D431" s="98" t="s">
        <v>10</v>
      </c>
      <c r="E431" s="27">
        <f>E433+E434</f>
        <v>0</v>
      </c>
      <c r="F431" s="27">
        <f t="shared" ref="F431:I431" si="134">F433+F434</f>
        <v>0</v>
      </c>
      <c r="G431" s="27">
        <f t="shared" si="134"/>
        <v>0</v>
      </c>
      <c r="H431" s="27">
        <f t="shared" si="134"/>
        <v>0</v>
      </c>
      <c r="I431" s="27">
        <f t="shared" si="134"/>
        <v>0</v>
      </c>
      <c r="J431" s="27">
        <f>SUM(E431:I431)</f>
        <v>0</v>
      </c>
      <c r="K431" s="28" t="s">
        <v>5</v>
      </c>
    </row>
    <row r="432" spans="1:11" ht="16.5" customHeight="1" x14ac:dyDescent="0.25">
      <c r="A432" s="99"/>
      <c r="B432" s="145"/>
      <c r="C432" s="142"/>
      <c r="D432" s="99"/>
      <c r="E432" s="173" t="s">
        <v>7</v>
      </c>
      <c r="F432" s="173"/>
      <c r="G432" s="173"/>
      <c r="H432" s="173"/>
      <c r="I432" s="173"/>
      <c r="J432" s="173"/>
      <c r="K432" s="174"/>
    </row>
    <row r="433" spans="1:11" ht="17.25" customHeight="1" x14ac:dyDescent="0.25">
      <c r="A433" s="99"/>
      <c r="B433" s="145"/>
      <c r="C433" s="142"/>
      <c r="D433" s="99"/>
      <c r="E433" s="59">
        <f>E437+E441</f>
        <v>0</v>
      </c>
      <c r="F433" s="59">
        <f t="shared" ref="F433:I433" si="135">F437+F441</f>
        <v>0</v>
      </c>
      <c r="G433" s="59">
        <f t="shared" si="135"/>
        <v>0</v>
      </c>
      <c r="H433" s="59">
        <f t="shared" si="135"/>
        <v>0</v>
      </c>
      <c r="I433" s="59">
        <f t="shared" si="135"/>
        <v>0</v>
      </c>
      <c r="J433" s="29">
        <f>SUM(E433:I433)</f>
        <v>0</v>
      </c>
      <c r="K433" s="32" t="s">
        <v>8</v>
      </c>
    </row>
    <row r="434" spans="1:11" ht="16.5" customHeight="1" x14ac:dyDescent="0.25">
      <c r="A434" s="99"/>
      <c r="B434" s="145"/>
      <c r="C434" s="142"/>
      <c r="D434" s="100"/>
      <c r="E434" s="59">
        <v>0</v>
      </c>
      <c r="F434" s="59">
        <v>0</v>
      </c>
      <c r="G434" s="59">
        <v>0</v>
      </c>
      <c r="H434" s="59">
        <v>0</v>
      </c>
      <c r="I434" s="59">
        <v>0</v>
      </c>
      <c r="J434" s="29">
        <f>SUM(E434:I434)</f>
        <v>0</v>
      </c>
      <c r="K434" s="32" t="s">
        <v>31</v>
      </c>
    </row>
    <row r="435" spans="1:11" ht="16.5" customHeight="1" x14ac:dyDescent="0.25">
      <c r="A435" s="98">
        <v>101</v>
      </c>
      <c r="B435" s="144" t="s">
        <v>113</v>
      </c>
      <c r="C435" s="141" t="s">
        <v>27</v>
      </c>
      <c r="D435" s="147" t="s">
        <v>10</v>
      </c>
      <c r="E435" s="27">
        <f>E437+E438</f>
        <v>0</v>
      </c>
      <c r="F435" s="27">
        <f t="shared" ref="F435:I435" si="136">F437+F438</f>
        <v>0</v>
      </c>
      <c r="G435" s="27">
        <f t="shared" si="136"/>
        <v>0</v>
      </c>
      <c r="H435" s="27">
        <f t="shared" si="136"/>
        <v>0</v>
      </c>
      <c r="I435" s="27">
        <f t="shared" si="136"/>
        <v>0</v>
      </c>
      <c r="J435" s="27">
        <f>SUM(E435:I435)</f>
        <v>0</v>
      </c>
      <c r="K435" s="28" t="s">
        <v>5</v>
      </c>
    </row>
    <row r="436" spans="1:11" ht="15.75" customHeight="1" x14ac:dyDescent="0.25">
      <c r="A436" s="99"/>
      <c r="B436" s="145"/>
      <c r="C436" s="142"/>
      <c r="D436" s="148"/>
      <c r="E436" s="173" t="s">
        <v>7</v>
      </c>
      <c r="F436" s="173"/>
      <c r="G436" s="173"/>
      <c r="H436" s="173"/>
      <c r="I436" s="173"/>
      <c r="J436" s="173"/>
      <c r="K436" s="174"/>
    </row>
    <row r="437" spans="1:11" ht="15.75" customHeight="1" x14ac:dyDescent="0.25">
      <c r="A437" s="99"/>
      <c r="B437" s="145"/>
      <c r="C437" s="142"/>
      <c r="D437" s="148"/>
      <c r="E437" s="29">
        <v>0</v>
      </c>
      <c r="F437" s="29">
        <v>0</v>
      </c>
      <c r="G437" s="29">
        <v>0</v>
      </c>
      <c r="H437" s="29">
        <v>0</v>
      </c>
      <c r="I437" s="29">
        <v>0</v>
      </c>
      <c r="J437" s="29">
        <f>SUM(E437:I437)</f>
        <v>0</v>
      </c>
      <c r="K437" s="32" t="s">
        <v>8</v>
      </c>
    </row>
    <row r="438" spans="1:11" ht="15.75" customHeight="1" x14ac:dyDescent="0.25">
      <c r="A438" s="99"/>
      <c r="B438" s="145"/>
      <c r="C438" s="142"/>
      <c r="D438" s="148"/>
      <c r="E438" s="29">
        <f>E442+E446+E450+E454</f>
        <v>0</v>
      </c>
      <c r="F438" s="29">
        <f t="shared" ref="F438:I438" si="137">F442+F446+F450+F454</f>
        <v>0</v>
      </c>
      <c r="G438" s="29">
        <f t="shared" si="137"/>
        <v>0</v>
      </c>
      <c r="H438" s="29">
        <f t="shared" si="137"/>
        <v>0</v>
      </c>
      <c r="I438" s="29">
        <f t="shared" si="137"/>
        <v>0</v>
      </c>
      <c r="J438" s="29">
        <f>SUM(E438:I438)</f>
        <v>0</v>
      </c>
      <c r="K438" s="32" t="s">
        <v>31</v>
      </c>
    </row>
    <row r="439" spans="1:11" ht="15" customHeight="1" x14ac:dyDescent="0.25">
      <c r="A439" s="98">
        <v>102</v>
      </c>
      <c r="B439" s="144" t="s">
        <v>114</v>
      </c>
      <c r="C439" s="141" t="s">
        <v>27</v>
      </c>
      <c r="D439" s="147" t="s">
        <v>10</v>
      </c>
      <c r="E439" s="27">
        <f>E441+E442</f>
        <v>0</v>
      </c>
      <c r="F439" s="27">
        <f t="shared" ref="F439:I439" si="138">F441+F442</f>
        <v>0</v>
      </c>
      <c r="G439" s="27">
        <f t="shared" si="138"/>
        <v>0</v>
      </c>
      <c r="H439" s="27">
        <f t="shared" si="138"/>
        <v>0</v>
      </c>
      <c r="I439" s="27">
        <f t="shared" si="138"/>
        <v>0</v>
      </c>
      <c r="J439" s="27">
        <f>SUM(E439:I439)</f>
        <v>0</v>
      </c>
      <c r="K439" s="28" t="s">
        <v>5</v>
      </c>
    </row>
    <row r="440" spans="1:11" ht="13.5" customHeight="1" x14ac:dyDescent="0.25">
      <c r="A440" s="99"/>
      <c r="B440" s="145"/>
      <c r="C440" s="142"/>
      <c r="D440" s="148"/>
      <c r="E440" s="173" t="s">
        <v>7</v>
      </c>
      <c r="F440" s="173"/>
      <c r="G440" s="173"/>
      <c r="H440" s="173"/>
      <c r="I440" s="173"/>
      <c r="J440" s="173"/>
      <c r="K440" s="174"/>
    </row>
    <row r="441" spans="1:11" ht="17.25" customHeight="1" x14ac:dyDescent="0.25">
      <c r="A441" s="99"/>
      <c r="B441" s="145"/>
      <c r="C441" s="142"/>
      <c r="D441" s="148"/>
      <c r="E441" s="29">
        <v>0</v>
      </c>
      <c r="F441" s="29">
        <v>0</v>
      </c>
      <c r="G441" s="29">
        <v>0</v>
      </c>
      <c r="H441" s="29">
        <v>0</v>
      </c>
      <c r="I441" s="29">
        <v>0</v>
      </c>
      <c r="J441" s="29">
        <f>SUM(E441:I441)</f>
        <v>0</v>
      </c>
      <c r="K441" s="32" t="s">
        <v>8</v>
      </c>
    </row>
    <row r="442" spans="1:11" ht="50.25" customHeight="1" x14ac:dyDescent="0.25">
      <c r="A442" s="99"/>
      <c r="B442" s="145"/>
      <c r="C442" s="142"/>
      <c r="D442" s="148"/>
      <c r="E442" s="30">
        <v>0</v>
      </c>
      <c r="F442" s="30">
        <v>0</v>
      </c>
      <c r="G442" s="30">
        <v>0</v>
      </c>
      <c r="H442" s="30">
        <v>0</v>
      </c>
      <c r="I442" s="30">
        <v>0</v>
      </c>
      <c r="J442" s="29">
        <f>SUM(E442:I442)</f>
        <v>0</v>
      </c>
      <c r="K442" s="32" t="s">
        <v>31</v>
      </c>
    </row>
    <row r="443" spans="1:11" ht="18.75" customHeight="1" x14ac:dyDescent="0.25">
      <c r="A443" s="98">
        <v>103</v>
      </c>
      <c r="B443" s="113" t="s">
        <v>115</v>
      </c>
      <c r="C443" s="141" t="s">
        <v>27</v>
      </c>
      <c r="D443" s="147" t="s">
        <v>10</v>
      </c>
      <c r="E443" s="27">
        <f>E445+E446</f>
        <v>0</v>
      </c>
      <c r="F443" s="27">
        <f t="shared" ref="F443:I443" si="139">F445+F446</f>
        <v>0</v>
      </c>
      <c r="G443" s="27">
        <f t="shared" si="139"/>
        <v>0</v>
      </c>
      <c r="H443" s="27">
        <f t="shared" si="139"/>
        <v>0</v>
      </c>
      <c r="I443" s="27">
        <f t="shared" si="139"/>
        <v>0</v>
      </c>
      <c r="J443" s="27">
        <f>SUM(E443:I443)</f>
        <v>0</v>
      </c>
      <c r="K443" s="28" t="s">
        <v>5</v>
      </c>
    </row>
    <row r="444" spans="1:11" ht="15.75" customHeight="1" x14ac:dyDescent="0.25">
      <c r="A444" s="99"/>
      <c r="B444" s="114"/>
      <c r="C444" s="142"/>
      <c r="D444" s="148"/>
      <c r="E444" s="173" t="s">
        <v>7</v>
      </c>
      <c r="F444" s="173"/>
      <c r="G444" s="173"/>
      <c r="H444" s="173"/>
      <c r="I444" s="173"/>
      <c r="J444" s="173"/>
      <c r="K444" s="174"/>
    </row>
    <row r="445" spans="1:11" ht="15.75" customHeight="1" x14ac:dyDescent="0.25">
      <c r="A445" s="99"/>
      <c r="B445" s="114"/>
      <c r="C445" s="142"/>
      <c r="D445" s="148"/>
      <c r="E445" s="59">
        <f>E449+E453</f>
        <v>0</v>
      </c>
      <c r="F445" s="59">
        <f t="shared" ref="F445:I445" si="140">F449+F453</f>
        <v>0</v>
      </c>
      <c r="G445" s="59">
        <f t="shared" si="140"/>
        <v>0</v>
      </c>
      <c r="H445" s="59">
        <f t="shared" si="140"/>
        <v>0</v>
      </c>
      <c r="I445" s="59">
        <f t="shared" si="140"/>
        <v>0</v>
      </c>
      <c r="J445" s="29">
        <f>SUM(E445:I445)</f>
        <v>0</v>
      </c>
      <c r="K445" s="32" t="s">
        <v>8</v>
      </c>
    </row>
    <row r="446" spans="1:11" ht="15.75" customHeight="1" x14ac:dyDescent="0.25">
      <c r="A446" s="99"/>
      <c r="B446" s="114"/>
      <c r="C446" s="142"/>
      <c r="D446" s="148"/>
      <c r="E446" s="95">
        <v>0</v>
      </c>
      <c r="F446" s="67">
        <v>0</v>
      </c>
      <c r="G446" s="67">
        <v>0</v>
      </c>
      <c r="H446" s="67">
        <v>0</v>
      </c>
      <c r="I446" s="67">
        <v>0</v>
      </c>
      <c r="J446" s="29">
        <f>SUM(E446:I446)</f>
        <v>0</v>
      </c>
      <c r="K446" s="32" t="s">
        <v>31</v>
      </c>
    </row>
    <row r="447" spans="1:11" ht="18" customHeight="1" x14ac:dyDescent="0.25">
      <c r="A447" s="98">
        <v>104</v>
      </c>
      <c r="B447" s="113" t="s">
        <v>116</v>
      </c>
      <c r="C447" s="141" t="s">
        <v>27</v>
      </c>
      <c r="D447" s="147" t="s">
        <v>10</v>
      </c>
      <c r="E447" s="27">
        <f>E449+E450</f>
        <v>0</v>
      </c>
      <c r="F447" s="27">
        <f t="shared" ref="F447:I447" si="141">F449+F450</f>
        <v>0</v>
      </c>
      <c r="G447" s="27">
        <f t="shared" si="141"/>
        <v>0</v>
      </c>
      <c r="H447" s="27">
        <f t="shared" si="141"/>
        <v>0</v>
      </c>
      <c r="I447" s="27">
        <f t="shared" si="141"/>
        <v>0</v>
      </c>
      <c r="J447" s="27">
        <f>SUM(E447:I447)</f>
        <v>0</v>
      </c>
      <c r="K447" s="28" t="s">
        <v>5</v>
      </c>
    </row>
    <row r="448" spans="1:11" ht="15" customHeight="1" x14ac:dyDescent="0.25">
      <c r="A448" s="99"/>
      <c r="B448" s="114"/>
      <c r="C448" s="142"/>
      <c r="D448" s="148"/>
      <c r="E448" s="173" t="s">
        <v>7</v>
      </c>
      <c r="F448" s="173"/>
      <c r="G448" s="173"/>
      <c r="H448" s="173"/>
      <c r="I448" s="173"/>
      <c r="J448" s="173"/>
      <c r="K448" s="174"/>
    </row>
    <row r="449" spans="1:11" ht="17.25" customHeight="1" x14ac:dyDescent="0.25">
      <c r="A449" s="99"/>
      <c r="B449" s="114"/>
      <c r="C449" s="142"/>
      <c r="D449" s="148"/>
      <c r="E449" s="59">
        <v>0</v>
      </c>
      <c r="F449" s="59">
        <v>0</v>
      </c>
      <c r="G449" s="59">
        <v>0</v>
      </c>
      <c r="H449" s="59">
        <v>0</v>
      </c>
      <c r="I449" s="59">
        <v>0</v>
      </c>
      <c r="J449" s="29">
        <f>SUM(E449:I449)</f>
        <v>0</v>
      </c>
      <c r="K449" s="32" t="s">
        <v>8</v>
      </c>
    </row>
    <row r="450" spans="1:11" ht="15.75" customHeight="1" x14ac:dyDescent="0.25">
      <c r="A450" s="99"/>
      <c r="B450" s="114"/>
      <c r="C450" s="142"/>
      <c r="D450" s="148"/>
      <c r="E450" s="29">
        <v>0</v>
      </c>
      <c r="F450" s="29">
        <v>0</v>
      </c>
      <c r="G450" s="29">
        <v>0</v>
      </c>
      <c r="H450" s="29">
        <v>0</v>
      </c>
      <c r="I450" s="29">
        <v>0</v>
      </c>
      <c r="J450" s="29">
        <f>SUM(E450:I450)</f>
        <v>0</v>
      </c>
      <c r="K450" s="32" t="s">
        <v>31</v>
      </c>
    </row>
    <row r="451" spans="1:11" ht="18" customHeight="1" x14ac:dyDescent="0.25">
      <c r="A451" s="128">
        <v>105</v>
      </c>
      <c r="B451" s="207" t="s">
        <v>111</v>
      </c>
      <c r="C451" s="128" t="s">
        <v>27</v>
      </c>
      <c r="D451" s="206" t="s">
        <v>10</v>
      </c>
      <c r="E451" s="11">
        <f>E453+E454</f>
        <v>0</v>
      </c>
      <c r="F451" s="11">
        <f t="shared" ref="F451:I451" si="142">F453+F454</f>
        <v>0</v>
      </c>
      <c r="G451" s="11">
        <f t="shared" si="142"/>
        <v>0</v>
      </c>
      <c r="H451" s="11">
        <f t="shared" si="142"/>
        <v>0</v>
      </c>
      <c r="I451" s="11">
        <f t="shared" si="142"/>
        <v>0</v>
      </c>
      <c r="J451" s="11">
        <f>SUM(E451:I451)</f>
        <v>0</v>
      </c>
      <c r="K451" s="12" t="s">
        <v>5</v>
      </c>
    </row>
    <row r="452" spans="1:11" ht="17.25" customHeight="1" x14ac:dyDescent="0.25">
      <c r="A452" s="128"/>
      <c r="B452" s="207"/>
      <c r="C452" s="128"/>
      <c r="D452" s="206"/>
      <c r="E452" s="205" t="s">
        <v>7</v>
      </c>
      <c r="F452" s="205"/>
      <c r="G452" s="205"/>
      <c r="H452" s="205"/>
      <c r="I452" s="205"/>
      <c r="J452" s="205"/>
      <c r="K452" s="205"/>
    </row>
    <row r="453" spans="1:11" ht="16.5" customHeight="1" x14ac:dyDescent="0.25">
      <c r="A453" s="128"/>
      <c r="B453" s="207"/>
      <c r="C453" s="128"/>
      <c r="D453" s="206"/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f>SUM(E453:I453)</f>
        <v>0</v>
      </c>
      <c r="K453" s="12" t="s">
        <v>8</v>
      </c>
    </row>
    <row r="454" spans="1:11" ht="16.5" customHeight="1" x14ac:dyDescent="0.25">
      <c r="A454" s="128"/>
      <c r="B454" s="207"/>
      <c r="C454" s="128"/>
      <c r="D454" s="206"/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f>SUM(E454:I454)</f>
        <v>0</v>
      </c>
      <c r="K454" s="12" t="s">
        <v>31</v>
      </c>
    </row>
    <row r="455" spans="1:11" ht="15.75" x14ac:dyDescent="0.25">
      <c r="A455" s="245" t="s">
        <v>61</v>
      </c>
      <c r="B455" s="245"/>
      <c r="C455" s="245"/>
      <c r="D455" s="245"/>
      <c r="E455" s="245"/>
      <c r="F455" s="245"/>
      <c r="G455" s="245"/>
      <c r="H455" s="245"/>
      <c r="I455" s="245"/>
      <c r="J455" s="245"/>
      <c r="K455" s="245"/>
    </row>
    <row r="456" spans="1:11" x14ac:dyDescent="0.25">
      <c r="A456" s="242">
        <v>106</v>
      </c>
      <c r="B456" s="122" t="s">
        <v>117</v>
      </c>
      <c r="C456" s="128" t="s">
        <v>27</v>
      </c>
      <c r="D456" s="206" t="s">
        <v>10</v>
      </c>
      <c r="E456" s="56"/>
      <c r="F456" s="56"/>
      <c r="G456" s="56"/>
      <c r="H456" s="56"/>
      <c r="I456" s="56"/>
      <c r="J456" s="56"/>
      <c r="K456" s="56" t="s">
        <v>5</v>
      </c>
    </row>
    <row r="457" spans="1:11" x14ac:dyDescent="0.25">
      <c r="A457" s="243"/>
      <c r="B457" s="123"/>
      <c r="C457" s="128"/>
      <c r="D457" s="206"/>
      <c r="E457" s="56"/>
      <c r="F457" s="56"/>
      <c r="G457" s="56"/>
      <c r="H457" s="56"/>
      <c r="I457" s="56"/>
      <c r="J457" s="56"/>
      <c r="K457" s="56" t="s">
        <v>7</v>
      </c>
    </row>
    <row r="458" spans="1:11" x14ac:dyDescent="0.25">
      <c r="A458" s="243"/>
      <c r="B458" s="123"/>
      <c r="C458" s="128"/>
      <c r="D458" s="206"/>
      <c r="E458" s="56"/>
      <c r="F458" s="56"/>
      <c r="G458" s="56"/>
      <c r="H458" s="56"/>
      <c r="I458" s="56"/>
      <c r="J458" s="56"/>
      <c r="K458" s="56" t="s">
        <v>8</v>
      </c>
    </row>
    <row r="459" spans="1:11" x14ac:dyDescent="0.25">
      <c r="A459" s="244"/>
      <c r="B459" s="124"/>
      <c r="C459" s="128"/>
      <c r="D459" s="206"/>
      <c r="E459" s="56"/>
      <c r="F459" s="56"/>
      <c r="G459" s="56"/>
      <c r="H459" s="56"/>
      <c r="I459" s="56"/>
      <c r="J459" s="56"/>
      <c r="K459" s="56" t="s">
        <v>31</v>
      </c>
    </row>
    <row r="460" spans="1:11" ht="15.75" x14ac:dyDescent="0.25">
      <c r="A460" s="246">
        <v>107</v>
      </c>
      <c r="B460" s="122" t="s">
        <v>118</v>
      </c>
      <c r="C460" s="128" t="s">
        <v>27</v>
      </c>
      <c r="D460" s="206" t="s">
        <v>10</v>
      </c>
      <c r="E460" s="96"/>
      <c r="F460" s="96"/>
      <c r="G460" s="96"/>
      <c r="H460" s="96"/>
      <c r="I460" s="96"/>
      <c r="J460" s="96"/>
      <c r="K460" s="96" t="s">
        <v>5</v>
      </c>
    </row>
    <row r="461" spans="1:11" ht="15.75" x14ac:dyDescent="0.25">
      <c r="A461" s="247"/>
      <c r="B461" s="123"/>
      <c r="C461" s="128"/>
      <c r="D461" s="206"/>
      <c r="E461" s="96"/>
      <c r="F461" s="96"/>
      <c r="G461" s="96"/>
      <c r="H461" s="96"/>
      <c r="I461" s="96"/>
      <c r="J461" s="96"/>
      <c r="K461" s="96" t="s">
        <v>7</v>
      </c>
    </row>
    <row r="462" spans="1:11" ht="15.75" x14ac:dyDescent="0.25">
      <c r="A462" s="247"/>
      <c r="B462" s="123"/>
      <c r="C462" s="128"/>
      <c r="D462" s="206"/>
      <c r="E462" s="96"/>
      <c r="F462" s="96"/>
      <c r="G462" s="96"/>
      <c r="H462" s="96"/>
      <c r="I462" s="96"/>
      <c r="J462" s="96"/>
      <c r="K462" s="96" t="s">
        <v>8</v>
      </c>
    </row>
    <row r="463" spans="1:11" ht="15.75" x14ac:dyDescent="0.25">
      <c r="A463" s="248"/>
      <c r="B463" s="124"/>
      <c r="C463" s="128"/>
      <c r="D463" s="206"/>
      <c r="E463" s="96"/>
      <c r="F463" s="96"/>
      <c r="G463" s="96"/>
      <c r="H463" s="96"/>
      <c r="I463" s="96"/>
      <c r="J463" s="96"/>
      <c r="K463" s="96" t="s">
        <v>31</v>
      </c>
    </row>
    <row r="464" spans="1:11" ht="15.75" customHeight="1" x14ac:dyDescent="0.25">
      <c r="A464" s="125" t="s">
        <v>119</v>
      </c>
      <c r="B464" s="240"/>
      <c r="C464" s="240"/>
      <c r="D464" s="240"/>
      <c r="E464" s="240"/>
      <c r="F464" s="240"/>
      <c r="G464" s="240"/>
      <c r="H464" s="240"/>
      <c r="I464" s="240"/>
      <c r="J464" s="240"/>
      <c r="K464" s="241"/>
    </row>
    <row r="465" spans="1:11" x14ac:dyDescent="0.25">
      <c r="A465" s="242">
        <v>108</v>
      </c>
      <c r="B465" s="122" t="s">
        <v>120</v>
      </c>
      <c r="C465" s="128" t="s">
        <v>27</v>
      </c>
      <c r="D465" s="242"/>
      <c r="E465" s="52">
        <f>E468+E467</f>
        <v>18780.5</v>
      </c>
      <c r="F465" s="52">
        <f>F468+F467</f>
        <v>10739.5</v>
      </c>
      <c r="G465" s="52">
        <f t="shared" ref="G465:I465" si="143">G468</f>
        <v>1000</v>
      </c>
      <c r="H465" s="52">
        <f t="shared" si="143"/>
        <v>1000</v>
      </c>
      <c r="I465" s="52">
        <f t="shared" si="143"/>
        <v>1000</v>
      </c>
      <c r="J465" s="52">
        <f>SUM(E465:I465)</f>
        <v>32520</v>
      </c>
      <c r="K465" s="53" t="s">
        <v>5</v>
      </c>
    </row>
    <row r="466" spans="1:11" x14ac:dyDescent="0.25">
      <c r="A466" s="243"/>
      <c r="B466" s="123"/>
      <c r="C466" s="128"/>
      <c r="D466" s="243"/>
      <c r="E466" s="52"/>
      <c r="F466" s="52"/>
      <c r="G466" s="52"/>
      <c r="H466" s="52"/>
      <c r="I466" s="52"/>
      <c r="J466" s="52"/>
      <c r="K466" s="53" t="s">
        <v>7</v>
      </c>
    </row>
    <row r="467" spans="1:11" x14ac:dyDescent="0.25">
      <c r="A467" s="243"/>
      <c r="B467" s="123"/>
      <c r="C467" s="128"/>
      <c r="D467" s="243"/>
      <c r="E467" s="52">
        <f>E471</f>
        <v>17841.5</v>
      </c>
      <c r="F467" s="52">
        <f>F471</f>
        <v>9649.5</v>
      </c>
      <c r="G467" s="52"/>
      <c r="H467" s="52"/>
      <c r="I467" s="52"/>
      <c r="J467" s="52">
        <f>SUM(E467:I467)</f>
        <v>27491</v>
      </c>
      <c r="K467" s="53" t="s">
        <v>8</v>
      </c>
    </row>
    <row r="468" spans="1:11" x14ac:dyDescent="0.25">
      <c r="A468" s="244"/>
      <c r="B468" s="124"/>
      <c r="C468" s="128"/>
      <c r="D468" s="244"/>
      <c r="E468" s="52">
        <f>E472</f>
        <v>939</v>
      </c>
      <c r="F468" s="52">
        <f t="shared" ref="F468:I468" si="144">F472</f>
        <v>1090</v>
      </c>
      <c r="G468" s="52">
        <f t="shared" si="144"/>
        <v>1000</v>
      </c>
      <c r="H468" s="52">
        <f t="shared" si="144"/>
        <v>1000</v>
      </c>
      <c r="I468" s="52">
        <f t="shared" si="144"/>
        <v>1000</v>
      </c>
      <c r="J468" s="52">
        <f>SUM(E468:I468)</f>
        <v>5029</v>
      </c>
      <c r="K468" s="53" t="s">
        <v>31</v>
      </c>
    </row>
    <row r="469" spans="1:11" x14ac:dyDescent="0.25">
      <c r="A469" s="242">
        <v>109</v>
      </c>
      <c r="B469" s="122" t="s">
        <v>155</v>
      </c>
      <c r="C469" s="128" t="s">
        <v>27</v>
      </c>
      <c r="D469" s="242"/>
      <c r="E469" s="54">
        <f>E472+E471</f>
        <v>18780.5</v>
      </c>
      <c r="F469" s="54">
        <f>F472+F471</f>
        <v>10739.5</v>
      </c>
      <c r="G469" s="54">
        <f t="shared" ref="G469:I469" si="145">G472</f>
        <v>1000</v>
      </c>
      <c r="H469" s="54">
        <f t="shared" si="145"/>
        <v>1000</v>
      </c>
      <c r="I469" s="54">
        <f t="shared" si="145"/>
        <v>1000</v>
      </c>
      <c r="J469" s="54">
        <f>SUM(E469:I469)</f>
        <v>32520</v>
      </c>
      <c r="K469" s="54" t="s">
        <v>5</v>
      </c>
    </row>
    <row r="470" spans="1:11" x14ac:dyDescent="0.25">
      <c r="A470" s="243"/>
      <c r="B470" s="123"/>
      <c r="C470" s="128"/>
      <c r="D470" s="243"/>
      <c r="E470" s="54"/>
      <c r="F470" s="54"/>
      <c r="G470" s="54"/>
      <c r="H470" s="54"/>
      <c r="I470" s="54"/>
      <c r="J470" s="54"/>
      <c r="K470" s="54" t="s">
        <v>7</v>
      </c>
    </row>
    <row r="471" spans="1:11" x14ac:dyDescent="0.25">
      <c r="A471" s="243"/>
      <c r="B471" s="123"/>
      <c r="C471" s="128"/>
      <c r="D471" s="243"/>
      <c r="E471" s="54">
        <f>E475</f>
        <v>17841.5</v>
      </c>
      <c r="F471" s="54">
        <f>F475</f>
        <v>9649.5</v>
      </c>
      <c r="G471" s="54"/>
      <c r="H471" s="54"/>
      <c r="I471" s="54"/>
      <c r="J471" s="54">
        <f>SUM(E471:I471)</f>
        <v>27491</v>
      </c>
      <c r="K471" s="54" t="s">
        <v>8</v>
      </c>
    </row>
    <row r="472" spans="1:11" x14ac:dyDescent="0.25">
      <c r="A472" s="244"/>
      <c r="B472" s="124"/>
      <c r="C472" s="128"/>
      <c r="D472" s="244"/>
      <c r="E472" s="54">
        <f>E476</f>
        <v>939</v>
      </c>
      <c r="F472" s="54">
        <f t="shared" ref="F472:I472" si="146">F476</f>
        <v>1090</v>
      </c>
      <c r="G472" s="54">
        <f t="shared" si="146"/>
        <v>1000</v>
      </c>
      <c r="H472" s="54">
        <f t="shared" si="146"/>
        <v>1000</v>
      </c>
      <c r="I472" s="54">
        <f t="shared" si="146"/>
        <v>1000</v>
      </c>
      <c r="J472" s="54">
        <f>SUM(E472:I472)</f>
        <v>5029</v>
      </c>
      <c r="K472" s="54" t="s">
        <v>31</v>
      </c>
    </row>
    <row r="473" spans="1:11" x14ac:dyDescent="0.25">
      <c r="A473" s="242">
        <v>110</v>
      </c>
      <c r="B473" s="122" t="s">
        <v>122</v>
      </c>
      <c r="C473" s="128" t="s">
        <v>27</v>
      </c>
      <c r="D473" s="206" t="s">
        <v>10</v>
      </c>
      <c r="E473" s="54">
        <f>E475+E476</f>
        <v>18780.5</v>
      </c>
      <c r="F473" s="54">
        <f t="shared" ref="F473:I473" si="147">F475+F476</f>
        <v>10739.5</v>
      </c>
      <c r="G473" s="54">
        <f t="shared" si="147"/>
        <v>1000</v>
      </c>
      <c r="H473" s="54">
        <f t="shared" si="147"/>
        <v>1000</v>
      </c>
      <c r="I473" s="54">
        <f t="shared" si="147"/>
        <v>1000</v>
      </c>
      <c r="J473" s="54">
        <f>SUM(E473:I473)</f>
        <v>32520</v>
      </c>
      <c r="K473" s="54" t="s">
        <v>5</v>
      </c>
    </row>
    <row r="474" spans="1:11" x14ac:dyDescent="0.25">
      <c r="A474" s="243"/>
      <c r="B474" s="123"/>
      <c r="C474" s="128"/>
      <c r="D474" s="206"/>
      <c r="E474" s="54"/>
      <c r="F474" s="54"/>
      <c r="G474" s="54"/>
      <c r="H474" s="54"/>
      <c r="I474" s="54"/>
      <c r="J474" s="54"/>
      <c r="K474" s="54" t="s">
        <v>7</v>
      </c>
    </row>
    <row r="475" spans="1:11" x14ac:dyDescent="0.25">
      <c r="A475" s="243"/>
      <c r="B475" s="123"/>
      <c r="C475" s="128"/>
      <c r="D475" s="206"/>
      <c r="E475" s="54">
        <v>17841.5</v>
      </c>
      <c r="F475" s="54">
        <v>9649.5</v>
      </c>
      <c r="G475" s="54"/>
      <c r="H475" s="54"/>
      <c r="I475" s="54"/>
      <c r="J475" s="54">
        <f>SUM(E475:I475)</f>
        <v>27491</v>
      </c>
      <c r="K475" s="54" t="s">
        <v>8</v>
      </c>
    </row>
    <row r="476" spans="1:11" x14ac:dyDescent="0.25">
      <c r="A476" s="244"/>
      <c r="B476" s="124"/>
      <c r="C476" s="128"/>
      <c r="D476" s="206"/>
      <c r="E476" s="54">
        <v>939</v>
      </c>
      <c r="F476" s="54">
        <v>1090</v>
      </c>
      <c r="G476" s="54">
        <v>1000</v>
      </c>
      <c r="H476" s="54">
        <v>1000</v>
      </c>
      <c r="I476" s="54">
        <v>1000</v>
      </c>
      <c r="J476" s="54">
        <f>SUM(E476:I476)</f>
        <v>5029</v>
      </c>
      <c r="K476" s="54" t="s">
        <v>31</v>
      </c>
    </row>
    <row r="477" spans="1:11" x14ac:dyDescent="0.25">
      <c r="A477" s="242">
        <v>111</v>
      </c>
      <c r="B477" s="122" t="s">
        <v>121</v>
      </c>
      <c r="C477" s="128" t="s">
        <v>27</v>
      </c>
      <c r="D477" s="206" t="s">
        <v>10</v>
      </c>
      <c r="E477" s="55"/>
      <c r="F477" s="55"/>
      <c r="G477" s="55"/>
      <c r="H477" s="55"/>
      <c r="I477" s="55"/>
      <c r="J477" s="55"/>
      <c r="K477" s="55" t="s">
        <v>5</v>
      </c>
    </row>
    <row r="478" spans="1:11" x14ac:dyDescent="0.25">
      <c r="A478" s="243"/>
      <c r="B478" s="123"/>
      <c r="C478" s="128"/>
      <c r="D478" s="206"/>
      <c r="E478" s="56"/>
      <c r="F478" s="56"/>
      <c r="G478" s="56"/>
      <c r="H478" s="56"/>
      <c r="I478" s="56"/>
      <c r="J478" s="56"/>
      <c r="K478" s="56" t="s">
        <v>7</v>
      </c>
    </row>
    <row r="479" spans="1:11" x14ac:dyDescent="0.25">
      <c r="A479" s="243"/>
      <c r="B479" s="123"/>
      <c r="C479" s="128"/>
      <c r="D479" s="206"/>
      <c r="E479" s="56"/>
      <c r="F479" s="56"/>
      <c r="G479" s="56"/>
      <c r="H479" s="56"/>
      <c r="I479" s="56"/>
      <c r="J479" s="56"/>
      <c r="K479" s="56" t="s">
        <v>8</v>
      </c>
    </row>
    <row r="480" spans="1:11" x14ac:dyDescent="0.25">
      <c r="A480" s="244"/>
      <c r="B480" s="124"/>
      <c r="C480" s="128"/>
      <c r="D480" s="206"/>
      <c r="E480" s="56"/>
      <c r="F480" s="56"/>
      <c r="G480" s="56"/>
      <c r="H480" s="56"/>
      <c r="I480" s="56"/>
      <c r="J480" s="56"/>
      <c r="K480" s="56" t="s">
        <v>31</v>
      </c>
    </row>
    <row r="481" spans="1:11" x14ac:dyDescent="0.25">
      <c r="A481" s="249" t="s">
        <v>123</v>
      </c>
      <c r="B481" s="249"/>
      <c r="C481" s="249"/>
      <c r="D481" s="249"/>
      <c r="E481" s="249"/>
      <c r="F481" s="249"/>
      <c r="G481" s="249"/>
      <c r="H481" s="249"/>
      <c r="I481" s="249"/>
      <c r="J481" s="249"/>
      <c r="K481" s="249"/>
    </row>
    <row r="482" spans="1:11" x14ac:dyDescent="0.25">
      <c r="A482" s="242">
        <v>112</v>
      </c>
      <c r="B482" s="122" t="s">
        <v>124</v>
      </c>
      <c r="C482" s="128" t="s">
        <v>27</v>
      </c>
      <c r="D482" s="242"/>
      <c r="E482" s="56">
        <f>E484+E485</f>
        <v>0</v>
      </c>
      <c r="F482" s="56">
        <f t="shared" ref="F482:I482" si="148">F484+F485</f>
        <v>0</v>
      </c>
      <c r="G482" s="56">
        <f t="shared" si="148"/>
        <v>0</v>
      </c>
      <c r="H482" s="56">
        <f t="shared" si="148"/>
        <v>0</v>
      </c>
      <c r="I482" s="56">
        <f t="shared" si="148"/>
        <v>0</v>
      </c>
      <c r="J482" s="56">
        <f>SUM(E482:I482)</f>
        <v>0</v>
      </c>
      <c r="K482" s="56" t="s">
        <v>5</v>
      </c>
    </row>
    <row r="483" spans="1:11" x14ac:dyDescent="0.25">
      <c r="A483" s="243"/>
      <c r="B483" s="123"/>
      <c r="C483" s="128"/>
      <c r="D483" s="243"/>
      <c r="E483" s="56"/>
      <c r="F483" s="56"/>
      <c r="G483" s="56"/>
      <c r="H483" s="56"/>
      <c r="I483" s="56"/>
      <c r="J483" s="56"/>
      <c r="K483" s="56" t="s">
        <v>7</v>
      </c>
    </row>
    <row r="484" spans="1:11" x14ac:dyDescent="0.25">
      <c r="A484" s="243"/>
      <c r="B484" s="123"/>
      <c r="C484" s="128"/>
      <c r="D484" s="243"/>
      <c r="E484" s="56">
        <f>E488+E500+E504</f>
        <v>0</v>
      </c>
      <c r="F484" s="56">
        <f t="shared" ref="F484:I484" si="149">F488+F500+F504</f>
        <v>0</v>
      </c>
      <c r="G484" s="56">
        <f t="shared" si="149"/>
        <v>0</v>
      </c>
      <c r="H484" s="56">
        <f t="shared" si="149"/>
        <v>0</v>
      </c>
      <c r="I484" s="56">
        <f t="shared" si="149"/>
        <v>0</v>
      </c>
      <c r="J484" s="56">
        <f>SUM(E484:I484)</f>
        <v>0</v>
      </c>
      <c r="K484" s="56" t="s">
        <v>8</v>
      </c>
    </row>
    <row r="485" spans="1:11" x14ac:dyDescent="0.25">
      <c r="A485" s="244"/>
      <c r="B485" s="124"/>
      <c r="C485" s="128"/>
      <c r="D485" s="244"/>
      <c r="E485" s="56">
        <f>E489+E501</f>
        <v>0</v>
      </c>
      <c r="F485" s="56">
        <f t="shared" ref="F485:I485" si="150">F489+F501</f>
        <v>0</v>
      </c>
      <c r="G485" s="56">
        <f t="shared" si="150"/>
        <v>0</v>
      </c>
      <c r="H485" s="56">
        <f t="shared" si="150"/>
        <v>0</v>
      </c>
      <c r="I485" s="56">
        <f t="shared" si="150"/>
        <v>0</v>
      </c>
      <c r="J485" s="56">
        <f>SUM(E485:I485)</f>
        <v>0</v>
      </c>
      <c r="K485" s="56" t="s">
        <v>31</v>
      </c>
    </row>
    <row r="486" spans="1:11" x14ac:dyDescent="0.25">
      <c r="A486" s="242">
        <v>113</v>
      </c>
      <c r="B486" s="122" t="s">
        <v>125</v>
      </c>
      <c r="C486" s="128" t="s">
        <v>27</v>
      </c>
      <c r="D486" s="250"/>
      <c r="E486" s="56">
        <f>E489+E488</f>
        <v>0</v>
      </c>
      <c r="F486" s="56">
        <f t="shared" ref="F486:I486" si="151">F489+F488</f>
        <v>0</v>
      </c>
      <c r="G486" s="56">
        <f t="shared" si="151"/>
        <v>0</v>
      </c>
      <c r="H486" s="56">
        <f t="shared" si="151"/>
        <v>0</v>
      </c>
      <c r="I486" s="56">
        <f t="shared" si="151"/>
        <v>0</v>
      </c>
      <c r="J486" s="56">
        <f>SUM(E486:I486)</f>
        <v>0</v>
      </c>
      <c r="K486" s="56" t="s">
        <v>5</v>
      </c>
    </row>
    <row r="487" spans="1:11" x14ac:dyDescent="0.25">
      <c r="A487" s="243"/>
      <c r="B487" s="123"/>
      <c r="C487" s="128"/>
      <c r="D487" s="251"/>
      <c r="E487" s="56"/>
      <c r="F487" s="56"/>
      <c r="G487" s="56"/>
      <c r="H487" s="56"/>
      <c r="I487" s="56"/>
      <c r="J487" s="56"/>
      <c r="K487" s="56" t="s">
        <v>7</v>
      </c>
    </row>
    <row r="488" spans="1:11" x14ac:dyDescent="0.25">
      <c r="A488" s="243"/>
      <c r="B488" s="123"/>
      <c r="C488" s="128"/>
      <c r="D488" s="251"/>
      <c r="E488" s="56"/>
      <c r="F488" s="56"/>
      <c r="G488" s="56"/>
      <c r="H488" s="56"/>
      <c r="I488" s="56"/>
      <c r="J488" s="56"/>
      <c r="K488" s="56" t="s">
        <v>8</v>
      </c>
    </row>
    <row r="489" spans="1:11" x14ac:dyDescent="0.25">
      <c r="A489" s="244"/>
      <c r="B489" s="124"/>
      <c r="C489" s="128"/>
      <c r="D489" s="252"/>
      <c r="E489" s="56">
        <f>E493</f>
        <v>0</v>
      </c>
      <c r="F489" s="56">
        <f t="shared" ref="F489:I489" si="152">F493</f>
        <v>0</v>
      </c>
      <c r="G489" s="56">
        <f t="shared" si="152"/>
        <v>0</v>
      </c>
      <c r="H489" s="56">
        <f t="shared" si="152"/>
        <v>0</v>
      </c>
      <c r="I489" s="56">
        <f t="shared" si="152"/>
        <v>0</v>
      </c>
      <c r="J489" s="56">
        <f>SUM(E489:I489)</f>
        <v>0</v>
      </c>
      <c r="K489" s="56" t="s">
        <v>31</v>
      </c>
    </row>
    <row r="490" spans="1:11" x14ac:dyDescent="0.25">
      <c r="A490" s="242">
        <v>114</v>
      </c>
      <c r="B490" s="122" t="s">
        <v>126</v>
      </c>
      <c r="C490" s="128" t="s">
        <v>27</v>
      </c>
      <c r="D490" s="206" t="s">
        <v>10</v>
      </c>
      <c r="E490" s="56">
        <f>E492+E493</f>
        <v>0</v>
      </c>
      <c r="F490" s="56">
        <f t="shared" ref="F490:I490" si="153">F492+F493</f>
        <v>0</v>
      </c>
      <c r="G490" s="56">
        <f t="shared" si="153"/>
        <v>0</v>
      </c>
      <c r="H490" s="56">
        <f t="shared" si="153"/>
        <v>0</v>
      </c>
      <c r="I490" s="56">
        <f t="shared" si="153"/>
        <v>0</v>
      </c>
      <c r="J490" s="56">
        <f>SUM(E490:I490)</f>
        <v>0</v>
      </c>
      <c r="K490" s="56" t="s">
        <v>5</v>
      </c>
    </row>
    <row r="491" spans="1:11" x14ac:dyDescent="0.25">
      <c r="A491" s="243"/>
      <c r="B491" s="123"/>
      <c r="C491" s="128"/>
      <c r="D491" s="206"/>
      <c r="E491" s="56"/>
      <c r="F491" s="56"/>
      <c r="G491" s="56"/>
      <c r="H491" s="56"/>
      <c r="I491" s="56"/>
      <c r="J491" s="56"/>
      <c r="K491" s="56" t="s">
        <v>7</v>
      </c>
    </row>
    <row r="492" spans="1:11" x14ac:dyDescent="0.25">
      <c r="A492" s="243"/>
      <c r="B492" s="123"/>
      <c r="C492" s="128"/>
      <c r="D492" s="206"/>
      <c r="E492" s="56"/>
      <c r="F492" s="56"/>
      <c r="G492" s="56"/>
      <c r="H492" s="56"/>
      <c r="I492" s="56"/>
      <c r="J492" s="56"/>
      <c r="K492" s="56" t="s">
        <v>8</v>
      </c>
    </row>
    <row r="493" spans="1:11" x14ac:dyDescent="0.25">
      <c r="A493" s="244"/>
      <c r="B493" s="124"/>
      <c r="C493" s="128"/>
      <c r="D493" s="206"/>
      <c r="E493" s="56"/>
      <c r="F493" s="56">
        <v>0</v>
      </c>
      <c r="G493" s="56"/>
      <c r="H493" s="56"/>
      <c r="I493" s="56">
        <v>0</v>
      </c>
      <c r="J493" s="56">
        <f>SUM(E493:I493)</f>
        <v>0</v>
      </c>
      <c r="K493" s="56" t="s">
        <v>31</v>
      </c>
    </row>
    <row r="494" spans="1:11" x14ac:dyDescent="0.25">
      <c r="A494" s="242">
        <v>115</v>
      </c>
      <c r="B494" s="122" t="s">
        <v>127</v>
      </c>
      <c r="C494" s="128" t="s">
        <v>27</v>
      </c>
      <c r="D494" s="206" t="s">
        <v>10</v>
      </c>
      <c r="E494" s="56"/>
      <c r="F494" s="56"/>
      <c r="G494" s="56"/>
      <c r="H494" s="56"/>
      <c r="I494" s="56"/>
      <c r="J494" s="56"/>
      <c r="K494" s="56" t="s">
        <v>5</v>
      </c>
    </row>
    <row r="495" spans="1:11" x14ac:dyDescent="0.25">
      <c r="A495" s="243"/>
      <c r="B495" s="123"/>
      <c r="C495" s="128"/>
      <c r="D495" s="206"/>
      <c r="E495" s="56"/>
      <c r="F495" s="56"/>
      <c r="G495" s="56"/>
      <c r="H495" s="56"/>
      <c r="I495" s="56"/>
      <c r="J495" s="56"/>
      <c r="K495" s="56" t="s">
        <v>7</v>
      </c>
    </row>
    <row r="496" spans="1:11" x14ac:dyDescent="0.25">
      <c r="A496" s="243"/>
      <c r="B496" s="123"/>
      <c r="C496" s="128"/>
      <c r="D496" s="206"/>
      <c r="E496" s="56"/>
      <c r="F496" s="56"/>
      <c r="G496" s="56"/>
      <c r="H496" s="56"/>
      <c r="I496" s="56"/>
      <c r="J496" s="56"/>
      <c r="K496" s="56" t="s">
        <v>8</v>
      </c>
    </row>
    <row r="497" spans="1:11" x14ac:dyDescent="0.25">
      <c r="A497" s="244"/>
      <c r="B497" s="124"/>
      <c r="C497" s="128"/>
      <c r="D497" s="206"/>
      <c r="E497" s="56"/>
      <c r="F497" s="56"/>
      <c r="G497" s="56"/>
      <c r="H497" s="56"/>
      <c r="I497" s="56"/>
      <c r="J497" s="56"/>
      <c r="K497" s="56" t="s">
        <v>31</v>
      </c>
    </row>
    <row r="498" spans="1:11" x14ac:dyDescent="0.25">
      <c r="A498" s="242">
        <v>116</v>
      </c>
      <c r="B498" s="122" t="s">
        <v>128</v>
      </c>
      <c r="C498" s="128" t="s">
        <v>27</v>
      </c>
      <c r="D498" s="206" t="s">
        <v>10</v>
      </c>
      <c r="E498" s="56"/>
      <c r="F498" s="56"/>
      <c r="G498" s="56"/>
      <c r="H498" s="56"/>
      <c r="I498" s="56"/>
      <c r="J498" s="56"/>
      <c r="K498" s="56" t="s">
        <v>5</v>
      </c>
    </row>
    <row r="499" spans="1:11" x14ac:dyDescent="0.25">
      <c r="A499" s="243"/>
      <c r="B499" s="123"/>
      <c r="C499" s="128"/>
      <c r="D499" s="206"/>
      <c r="E499" s="56"/>
      <c r="F499" s="56"/>
      <c r="G499" s="56"/>
      <c r="H499" s="56"/>
      <c r="I499" s="56"/>
      <c r="J499" s="56"/>
      <c r="K499" s="56" t="s">
        <v>7</v>
      </c>
    </row>
    <row r="500" spans="1:11" x14ac:dyDescent="0.25">
      <c r="A500" s="243"/>
      <c r="B500" s="123"/>
      <c r="C500" s="128"/>
      <c r="D500" s="206"/>
      <c r="E500" s="56"/>
      <c r="F500" s="56"/>
      <c r="G500" s="56"/>
      <c r="H500" s="56"/>
      <c r="I500" s="56"/>
      <c r="J500" s="56"/>
      <c r="K500" s="56" t="s">
        <v>8</v>
      </c>
    </row>
    <row r="501" spans="1:11" x14ac:dyDescent="0.25">
      <c r="A501" s="244"/>
      <c r="B501" s="124"/>
      <c r="C501" s="128"/>
      <c r="D501" s="206"/>
      <c r="E501" s="56"/>
      <c r="F501" s="56"/>
      <c r="G501" s="56"/>
      <c r="H501" s="56"/>
      <c r="I501" s="56"/>
      <c r="J501" s="56"/>
      <c r="K501" s="56" t="s">
        <v>31</v>
      </c>
    </row>
    <row r="502" spans="1:11" x14ac:dyDescent="0.25">
      <c r="A502" s="242">
        <v>117</v>
      </c>
      <c r="B502" s="122" t="s">
        <v>129</v>
      </c>
      <c r="C502" s="128" t="s">
        <v>27</v>
      </c>
      <c r="D502" s="206" t="s">
        <v>10</v>
      </c>
      <c r="E502" s="56"/>
      <c r="F502" s="56"/>
      <c r="G502" s="56"/>
      <c r="H502" s="56"/>
      <c r="I502" s="56"/>
      <c r="J502" s="56"/>
      <c r="K502" s="56" t="s">
        <v>5</v>
      </c>
    </row>
    <row r="503" spans="1:11" x14ac:dyDescent="0.25">
      <c r="A503" s="243"/>
      <c r="B503" s="123"/>
      <c r="C503" s="128"/>
      <c r="D503" s="206"/>
      <c r="E503" s="56"/>
      <c r="F503" s="56"/>
      <c r="G503" s="56"/>
      <c r="H503" s="56"/>
      <c r="I503" s="56"/>
      <c r="J503" s="56"/>
      <c r="K503" s="56" t="s">
        <v>7</v>
      </c>
    </row>
    <row r="504" spans="1:11" x14ac:dyDescent="0.25">
      <c r="A504" s="243"/>
      <c r="B504" s="123"/>
      <c r="C504" s="128"/>
      <c r="D504" s="206"/>
      <c r="E504" s="56"/>
      <c r="F504" s="56"/>
      <c r="G504" s="56"/>
      <c r="H504" s="56"/>
      <c r="I504" s="56"/>
      <c r="J504" s="56"/>
      <c r="K504" s="56" t="s">
        <v>8</v>
      </c>
    </row>
    <row r="505" spans="1:11" x14ac:dyDescent="0.25">
      <c r="A505" s="244"/>
      <c r="B505" s="124"/>
      <c r="C505" s="128"/>
      <c r="D505" s="206"/>
      <c r="E505" s="56"/>
      <c r="F505" s="56"/>
      <c r="G505" s="56"/>
      <c r="H505" s="56"/>
      <c r="I505" s="56"/>
      <c r="J505" s="56"/>
      <c r="K505" s="56" t="s">
        <v>31</v>
      </c>
    </row>
    <row r="506" spans="1:11" x14ac:dyDescent="0.25">
      <c r="A506" s="246">
        <v>118</v>
      </c>
      <c r="B506" s="122" t="s">
        <v>134</v>
      </c>
      <c r="C506" s="128" t="s">
        <v>27</v>
      </c>
      <c r="D506" s="206" t="s">
        <v>10</v>
      </c>
      <c r="E506" s="56"/>
      <c r="F506" s="56"/>
      <c r="G506" s="56"/>
      <c r="H506" s="56"/>
      <c r="I506" s="56"/>
      <c r="J506" s="56"/>
      <c r="K506" s="56" t="s">
        <v>5</v>
      </c>
    </row>
    <row r="507" spans="1:11" x14ac:dyDescent="0.25">
      <c r="A507" s="247"/>
      <c r="B507" s="123"/>
      <c r="C507" s="128"/>
      <c r="D507" s="206"/>
      <c r="E507" s="56"/>
      <c r="F507" s="56"/>
      <c r="G507" s="56"/>
      <c r="H507" s="56"/>
      <c r="I507" s="56"/>
      <c r="J507" s="56"/>
      <c r="K507" s="56" t="s">
        <v>7</v>
      </c>
    </row>
    <row r="508" spans="1:11" x14ac:dyDescent="0.25">
      <c r="A508" s="247"/>
      <c r="B508" s="123"/>
      <c r="C508" s="128"/>
      <c r="D508" s="206"/>
      <c r="E508" s="56"/>
      <c r="F508" s="56"/>
      <c r="G508" s="56"/>
      <c r="H508" s="56"/>
      <c r="I508" s="56"/>
      <c r="J508" s="56"/>
      <c r="K508" s="56" t="s">
        <v>8</v>
      </c>
    </row>
    <row r="509" spans="1:11" x14ac:dyDescent="0.25">
      <c r="A509" s="248"/>
      <c r="B509" s="124"/>
      <c r="C509" s="128"/>
      <c r="D509" s="206"/>
      <c r="E509" s="56"/>
      <c r="F509" s="56"/>
      <c r="G509" s="56"/>
      <c r="H509" s="56"/>
      <c r="I509" s="56"/>
      <c r="J509" s="56"/>
      <c r="K509" s="56" t="s">
        <v>31</v>
      </c>
    </row>
    <row r="510" spans="1:11" x14ac:dyDescent="0.25">
      <c r="A510" s="97"/>
      <c r="B510" s="97"/>
      <c r="C510" s="97"/>
      <c r="D510" s="97"/>
      <c r="E510" s="97"/>
      <c r="F510" s="97"/>
      <c r="G510" s="97"/>
      <c r="H510" s="97"/>
      <c r="I510" s="97"/>
      <c r="J510" s="97"/>
      <c r="K510" s="97"/>
    </row>
    <row r="511" spans="1:11" x14ac:dyDescent="0.25">
      <c r="A511" s="97"/>
      <c r="B511" s="97"/>
      <c r="C511" s="97"/>
      <c r="D511" s="97"/>
      <c r="E511" s="97"/>
      <c r="F511" s="97"/>
      <c r="G511" s="97"/>
      <c r="H511" s="97"/>
      <c r="I511" s="97"/>
      <c r="J511" s="97"/>
      <c r="K511" s="97"/>
    </row>
    <row r="512" spans="1:11" x14ac:dyDescent="0.25">
      <c r="A512" s="97"/>
      <c r="B512" s="97"/>
      <c r="C512" s="97"/>
      <c r="D512" s="97"/>
      <c r="E512" s="97"/>
      <c r="F512" s="97"/>
      <c r="G512" s="97"/>
      <c r="H512" s="97"/>
      <c r="I512" s="97"/>
      <c r="J512" s="97"/>
      <c r="K512" s="97"/>
    </row>
    <row r="513" spans="1:11" x14ac:dyDescent="0.25">
      <c r="A513" s="97"/>
      <c r="B513" s="97"/>
      <c r="C513" s="97"/>
      <c r="D513" s="97"/>
      <c r="E513" s="97"/>
      <c r="F513" s="97"/>
      <c r="G513" s="97"/>
      <c r="H513" s="97"/>
      <c r="I513" s="97"/>
      <c r="J513" s="97"/>
      <c r="K513" s="97"/>
    </row>
    <row r="514" spans="1:11" x14ac:dyDescent="0.25">
      <c r="A514" s="97"/>
      <c r="B514" s="97"/>
      <c r="C514" s="97"/>
      <c r="D514" s="97"/>
      <c r="E514" s="97"/>
      <c r="F514" s="97"/>
      <c r="G514" s="97"/>
      <c r="H514" s="97"/>
      <c r="I514" s="97"/>
      <c r="J514" s="97"/>
      <c r="K514" s="97"/>
    </row>
    <row r="515" spans="1:11" x14ac:dyDescent="0.25">
      <c r="A515" s="97"/>
      <c r="B515" s="97"/>
      <c r="C515" s="97"/>
      <c r="D515" s="97"/>
      <c r="E515" s="97"/>
      <c r="F515" s="97"/>
      <c r="G515" s="97"/>
      <c r="H515" s="97"/>
      <c r="I515" s="97"/>
      <c r="J515" s="97"/>
      <c r="K515" s="97"/>
    </row>
    <row r="516" spans="1:11" x14ac:dyDescent="0.25">
      <c r="A516" s="97"/>
      <c r="B516" s="97"/>
      <c r="C516" s="97"/>
      <c r="D516" s="97"/>
      <c r="E516" s="97"/>
      <c r="F516" s="97"/>
      <c r="G516" s="97"/>
      <c r="H516" s="97"/>
      <c r="I516" s="97"/>
      <c r="J516" s="97"/>
      <c r="K516" s="97"/>
    </row>
    <row r="517" spans="1:11" x14ac:dyDescent="0.25">
      <c r="A517" s="97"/>
      <c r="B517" s="97"/>
      <c r="C517" s="97"/>
      <c r="D517" s="97"/>
      <c r="E517" s="97"/>
      <c r="F517" s="97"/>
      <c r="G517" s="97"/>
      <c r="H517" s="97"/>
      <c r="I517" s="97"/>
      <c r="J517" s="97"/>
      <c r="K517" s="97"/>
    </row>
    <row r="518" spans="1:11" x14ac:dyDescent="0.25">
      <c r="A518" s="97"/>
      <c r="B518" s="97"/>
      <c r="C518" s="97"/>
      <c r="D518" s="97"/>
      <c r="E518" s="97"/>
      <c r="F518" s="97"/>
      <c r="G518" s="97"/>
      <c r="H518" s="97"/>
      <c r="I518" s="97"/>
      <c r="J518" s="97"/>
      <c r="K518" s="97"/>
    </row>
    <row r="519" spans="1:11" x14ac:dyDescent="0.25">
      <c r="A519" s="97"/>
      <c r="B519" s="97"/>
      <c r="C519" s="97"/>
      <c r="D519" s="97"/>
      <c r="E519" s="97"/>
      <c r="F519" s="97"/>
      <c r="G519" s="97"/>
      <c r="H519" s="97"/>
      <c r="I519" s="97"/>
      <c r="J519" s="97"/>
      <c r="K519" s="97"/>
    </row>
    <row r="520" spans="1:11" x14ac:dyDescent="0.25">
      <c r="A520" s="97"/>
      <c r="B520" s="97"/>
      <c r="C520" s="97"/>
      <c r="D520" s="97"/>
      <c r="E520" s="97"/>
      <c r="F520" s="97"/>
      <c r="G520" s="97"/>
      <c r="H520" s="97"/>
      <c r="I520" s="97"/>
      <c r="J520" s="97"/>
      <c r="K520" s="97"/>
    </row>
    <row r="521" spans="1:11" x14ac:dyDescent="0.25">
      <c r="A521" s="97"/>
      <c r="B521" s="97"/>
      <c r="C521" s="97"/>
      <c r="D521" s="97"/>
      <c r="E521" s="97"/>
      <c r="F521" s="97"/>
      <c r="G521" s="97"/>
      <c r="H521" s="97"/>
      <c r="I521" s="97"/>
      <c r="J521" s="97"/>
      <c r="K521" s="97"/>
    </row>
    <row r="522" spans="1:11" x14ac:dyDescent="0.25">
      <c r="A522" s="97"/>
      <c r="B522" s="97"/>
      <c r="C522" s="97"/>
      <c r="D522" s="97"/>
      <c r="E522" s="97"/>
      <c r="F522" s="97"/>
      <c r="G522" s="97"/>
      <c r="H522" s="97"/>
      <c r="I522" s="97"/>
      <c r="J522" s="97"/>
      <c r="K522" s="97"/>
    </row>
    <row r="523" spans="1:11" x14ac:dyDescent="0.25">
      <c r="A523" s="97"/>
      <c r="B523" s="97"/>
      <c r="C523" s="97"/>
      <c r="D523" s="97"/>
      <c r="E523" s="97"/>
      <c r="F523" s="97"/>
      <c r="G523" s="97"/>
      <c r="H523" s="97"/>
      <c r="I523" s="97"/>
      <c r="J523" s="97"/>
      <c r="K523" s="97"/>
    </row>
    <row r="524" spans="1:11" x14ac:dyDescent="0.25">
      <c r="A524" s="97"/>
      <c r="B524" s="97"/>
      <c r="C524" s="97"/>
      <c r="D524" s="97"/>
      <c r="E524" s="97"/>
      <c r="F524" s="97"/>
      <c r="G524" s="97"/>
      <c r="H524" s="97"/>
      <c r="I524" s="97"/>
      <c r="J524" s="97"/>
      <c r="K524" s="97"/>
    </row>
    <row r="525" spans="1:11" x14ac:dyDescent="0.25">
      <c r="A525" s="97"/>
      <c r="B525" s="97"/>
      <c r="C525" s="97"/>
      <c r="D525" s="97"/>
      <c r="E525" s="97"/>
      <c r="F525" s="97"/>
      <c r="G525" s="97"/>
      <c r="H525" s="97"/>
      <c r="I525" s="97"/>
      <c r="J525" s="97"/>
      <c r="K525" s="97"/>
    </row>
    <row r="526" spans="1:11" x14ac:dyDescent="0.25">
      <c r="A526" s="97"/>
      <c r="B526" s="97"/>
      <c r="C526" s="97"/>
      <c r="D526" s="97"/>
      <c r="E526" s="97"/>
      <c r="F526" s="97"/>
      <c r="G526" s="97"/>
      <c r="H526" s="97"/>
      <c r="I526" s="97"/>
      <c r="J526" s="97"/>
      <c r="K526" s="97"/>
    </row>
    <row r="527" spans="1:11" x14ac:dyDescent="0.25">
      <c r="A527" s="97"/>
      <c r="B527" s="97"/>
      <c r="C527" s="97"/>
      <c r="D527" s="97"/>
      <c r="E527" s="97"/>
      <c r="F527" s="97"/>
      <c r="G527" s="97"/>
      <c r="H527" s="97"/>
      <c r="I527" s="97"/>
      <c r="J527" s="97"/>
      <c r="K527" s="97"/>
    </row>
    <row r="528" spans="1:11" x14ac:dyDescent="0.25">
      <c r="A528" s="97"/>
      <c r="B528" s="97"/>
      <c r="C528" s="97"/>
      <c r="D528" s="97"/>
      <c r="E528" s="97"/>
      <c r="F528" s="97"/>
      <c r="G528" s="97"/>
      <c r="H528" s="97"/>
      <c r="I528" s="97"/>
      <c r="J528" s="97"/>
      <c r="K528" s="97"/>
    </row>
    <row r="529" spans="1:11" x14ac:dyDescent="0.25">
      <c r="A529" s="97"/>
      <c r="B529" s="97"/>
      <c r="C529" s="97"/>
      <c r="D529" s="97"/>
      <c r="E529" s="97"/>
      <c r="F529" s="97"/>
      <c r="G529" s="97"/>
      <c r="H529" s="97"/>
      <c r="I529" s="97"/>
      <c r="J529" s="97"/>
      <c r="K529" s="97"/>
    </row>
    <row r="530" spans="1:11" x14ac:dyDescent="0.25">
      <c r="A530" s="97"/>
      <c r="B530" s="97"/>
      <c r="C530" s="97"/>
      <c r="D530" s="97"/>
      <c r="E530" s="97"/>
      <c r="F530" s="97"/>
      <c r="G530" s="97"/>
      <c r="H530" s="97"/>
      <c r="I530" s="97"/>
      <c r="J530" s="97"/>
      <c r="K530" s="97"/>
    </row>
    <row r="531" spans="1:11" x14ac:dyDescent="0.25">
      <c r="A531" s="97"/>
      <c r="B531" s="97"/>
      <c r="C531" s="97"/>
      <c r="D531" s="97"/>
      <c r="E531" s="97"/>
      <c r="F531" s="97"/>
      <c r="G531" s="97"/>
      <c r="H531" s="97"/>
      <c r="I531" s="97"/>
      <c r="J531" s="97"/>
      <c r="K531" s="97"/>
    </row>
    <row r="532" spans="1:11" x14ac:dyDescent="0.25">
      <c r="A532" s="97"/>
      <c r="B532" s="97"/>
      <c r="C532" s="97"/>
      <c r="D532" s="97"/>
      <c r="E532" s="97"/>
      <c r="F532" s="97"/>
      <c r="G532" s="97"/>
      <c r="H532" s="97"/>
      <c r="I532" s="97"/>
      <c r="J532" s="97"/>
      <c r="K532" s="97"/>
    </row>
    <row r="533" spans="1:11" x14ac:dyDescent="0.25">
      <c r="A533" s="97"/>
      <c r="B533" s="97"/>
      <c r="C533" s="97"/>
      <c r="D533" s="97"/>
      <c r="E533" s="97"/>
      <c r="F533" s="97"/>
      <c r="G533" s="97"/>
      <c r="H533" s="97"/>
      <c r="I533" s="97"/>
      <c r="J533" s="97"/>
      <c r="K533" s="97"/>
    </row>
    <row r="534" spans="1:11" x14ac:dyDescent="0.25">
      <c r="A534" s="97"/>
      <c r="B534" s="97"/>
      <c r="C534" s="97"/>
      <c r="D534" s="97"/>
      <c r="E534" s="97"/>
      <c r="F534" s="97"/>
      <c r="G534" s="97"/>
      <c r="H534" s="97"/>
      <c r="I534" s="97"/>
      <c r="J534" s="97"/>
      <c r="K534" s="97"/>
    </row>
    <row r="535" spans="1:11" x14ac:dyDescent="0.25">
      <c r="A535" s="97"/>
      <c r="B535" s="97"/>
      <c r="C535" s="97"/>
      <c r="D535" s="97"/>
      <c r="E535" s="97"/>
      <c r="F535" s="97"/>
      <c r="G535" s="97"/>
      <c r="H535" s="97"/>
      <c r="I535" s="97"/>
      <c r="J535" s="97"/>
      <c r="K535" s="97"/>
    </row>
    <row r="536" spans="1:11" x14ac:dyDescent="0.25">
      <c r="A536" s="97"/>
      <c r="B536" s="97"/>
      <c r="C536" s="97"/>
      <c r="D536" s="97"/>
      <c r="E536" s="97"/>
      <c r="F536" s="97"/>
      <c r="G536" s="97"/>
      <c r="H536" s="97"/>
      <c r="I536" s="97"/>
      <c r="J536" s="97"/>
      <c r="K536" s="97"/>
    </row>
    <row r="537" spans="1:11" x14ac:dyDescent="0.25">
      <c r="A537" s="97"/>
      <c r="B537" s="97"/>
      <c r="C537" s="97"/>
      <c r="D537" s="97"/>
      <c r="E537" s="97"/>
      <c r="F537" s="97"/>
      <c r="G537" s="97"/>
      <c r="H537" s="97"/>
      <c r="I537" s="97"/>
      <c r="J537" s="97"/>
      <c r="K537" s="97"/>
    </row>
    <row r="538" spans="1:11" x14ac:dyDescent="0.25">
      <c r="A538" s="97"/>
      <c r="B538" s="97"/>
      <c r="C538" s="97"/>
      <c r="D538" s="97"/>
      <c r="E538" s="97"/>
      <c r="F538" s="97"/>
      <c r="G538" s="97"/>
      <c r="H538" s="97"/>
      <c r="I538" s="97"/>
      <c r="J538" s="97"/>
      <c r="K538" s="97"/>
    </row>
    <row r="539" spans="1:11" x14ac:dyDescent="0.25">
      <c r="A539" s="97"/>
      <c r="B539" s="97"/>
      <c r="C539" s="97"/>
      <c r="D539" s="97"/>
      <c r="E539" s="97"/>
      <c r="F539" s="97"/>
      <c r="G539" s="97"/>
      <c r="H539" s="97"/>
      <c r="I539" s="97"/>
      <c r="J539" s="97"/>
      <c r="K539" s="97"/>
    </row>
    <row r="540" spans="1:11" x14ac:dyDescent="0.25">
      <c r="A540" s="97"/>
      <c r="B540" s="97"/>
      <c r="C540" s="97"/>
      <c r="D540" s="97"/>
      <c r="E540" s="97"/>
      <c r="F540" s="97"/>
      <c r="G540" s="97"/>
      <c r="H540" s="97"/>
      <c r="I540" s="97"/>
      <c r="J540" s="97"/>
      <c r="K540" s="97"/>
    </row>
    <row r="541" spans="1:11" x14ac:dyDescent="0.25">
      <c r="A541" s="97"/>
      <c r="B541" s="97"/>
      <c r="C541" s="97"/>
      <c r="D541" s="97"/>
      <c r="E541" s="97"/>
      <c r="F541" s="97"/>
      <c r="G541" s="97"/>
      <c r="H541" s="97"/>
      <c r="I541" s="97"/>
      <c r="J541" s="97"/>
      <c r="K541" s="97"/>
    </row>
    <row r="542" spans="1:11" x14ac:dyDescent="0.25">
      <c r="A542" s="97"/>
      <c r="B542" s="97"/>
      <c r="C542" s="97"/>
      <c r="D542" s="97"/>
      <c r="E542" s="97"/>
      <c r="F542" s="97"/>
      <c r="G542" s="97"/>
      <c r="H542" s="97"/>
      <c r="I542" s="97"/>
      <c r="J542" s="97"/>
      <c r="K542" s="97"/>
    </row>
    <row r="543" spans="1:11" x14ac:dyDescent="0.25">
      <c r="A543" s="97"/>
      <c r="B543" s="97"/>
      <c r="C543" s="97"/>
      <c r="D543" s="97"/>
      <c r="E543" s="97"/>
      <c r="F543" s="97"/>
      <c r="G543" s="97"/>
      <c r="H543" s="97"/>
      <c r="I543" s="97"/>
      <c r="J543" s="97"/>
      <c r="K543" s="97"/>
    </row>
    <row r="544" spans="1:11" x14ac:dyDescent="0.25">
      <c r="A544" s="97"/>
      <c r="B544" s="97"/>
      <c r="C544" s="97"/>
      <c r="D544" s="97"/>
      <c r="E544" s="97"/>
      <c r="F544" s="97"/>
      <c r="G544" s="97"/>
      <c r="H544" s="97"/>
      <c r="I544" s="97"/>
      <c r="J544" s="97"/>
      <c r="K544" s="97"/>
    </row>
    <row r="545" spans="1:11" x14ac:dyDescent="0.25">
      <c r="A545" s="97"/>
      <c r="B545" s="97"/>
      <c r="C545" s="97"/>
      <c r="D545" s="97"/>
      <c r="E545" s="97"/>
      <c r="F545" s="97"/>
      <c r="G545" s="97"/>
      <c r="H545" s="97"/>
      <c r="I545" s="97"/>
      <c r="J545" s="97"/>
      <c r="K545" s="97"/>
    </row>
    <row r="546" spans="1:11" x14ac:dyDescent="0.25">
      <c r="A546" s="97"/>
      <c r="B546" s="97"/>
      <c r="C546" s="97"/>
      <c r="D546" s="97"/>
      <c r="E546" s="97"/>
      <c r="F546" s="97"/>
      <c r="G546" s="97"/>
      <c r="H546" s="97"/>
      <c r="I546" s="97"/>
      <c r="J546" s="97"/>
      <c r="K546" s="97"/>
    </row>
    <row r="547" spans="1:11" x14ac:dyDescent="0.25">
      <c r="A547" s="97"/>
      <c r="B547" s="97"/>
      <c r="C547" s="97"/>
      <c r="D547" s="97"/>
      <c r="E547" s="97"/>
      <c r="F547" s="97"/>
      <c r="G547" s="97"/>
      <c r="H547" s="97"/>
      <c r="I547" s="97"/>
      <c r="J547" s="97"/>
      <c r="K547" s="97"/>
    </row>
    <row r="548" spans="1:11" x14ac:dyDescent="0.25">
      <c r="A548" s="97"/>
      <c r="B548" s="97"/>
      <c r="C548" s="97"/>
      <c r="D548" s="97"/>
      <c r="E548" s="97"/>
      <c r="F548" s="97"/>
      <c r="G548" s="97"/>
      <c r="H548" s="97"/>
      <c r="I548" s="97"/>
      <c r="J548" s="97"/>
      <c r="K548" s="97"/>
    </row>
    <row r="549" spans="1:11" x14ac:dyDescent="0.25">
      <c r="A549" s="97"/>
      <c r="B549" s="97"/>
      <c r="C549" s="97"/>
      <c r="D549" s="97"/>
      <c r="E549" s="97"/>
      <c r="F549" s="97"/>
      <c r="G549" s="97"/>
      <c r="H549" s="97"/>
      <c r="I549" s="97"/>
      <c r="J549" s="97"/>
      <c r="K549" s="97"/>
    </row>
    <row r="550" spans="1:11" x14ac:dyDescent="0.25">
      <c r="A550" s="97"/>
      <c r="B550" s="97"/>
      <c r="C550" s="97"/>
      <c r="D550" s="97"/>
      <c r="E550" s="97"/>
      <c r="F550" s="97"/>
      <c r="G550" s="97"/>
      <c r="H550" s="97"/>
      <c r="I550" s="97"/>
      <c r="J550" s="97"/>
      <c r="K550" s="97"/>
    </row>
    <row r="551" spans="1:11" x14ac:dyDescent="0.25">
      <c r="A551" s="97"/>
      <c r="B551" s="97"/>
      <c r="C551" s="97"/>
      <c r="D551" s="97"/>
      <c r="E551" s="97"/>
      <c r="F551" s="97"/>
      <c r="G551" s="97"/>
      <c r="H551" s="97"/>
      <c r="I551" s="97"/>
      <c r="J551" s="97"/>
      <c r="K551" s="97"/>
    </row>
    <row r="552" spans="1:11" x14ac:dyDescent="0.25">
      <c r="A552" s="97"/>
      <c r="B552" s="97"/>
      <c r="C552" s="97"/>
      <c r="D552" s="97"/>
      <c r="E552" s="97"/>
      <c r="F552" s="97"/>
      <c r="G552" s="97"/>
      <c r="H552" s="97"/>
      <c r="I552" s="97"/>
      <c r="J552" s="97"/>
      <c r="K552" s="97"/>
    </row>
    <row r="553" spans="1:11" x14ac:dyDescent="0.25">
      <c r="A553" s="97"/>
      <c r="B553" s="97"/>
      <c r="C553" s="97"/>
      <c r="D553" s="97"/>
      <c r="E553" s="97"/>
      <c r="F553" s="97"/>
      <c r="G553" s="97"/>
      <c r="H553" s="97"/>
      <c r="I553" s="97"/>
      <c r="J553" s="97"/>
      <c r="K553" s="97"/>
    </row>
    <row r="554" spans="1:11" x14ac:dyDescent="0.25">
      <c r="A554" s="97"/>
      <c r="B554" s="97"/>
      <c r="C554" s="97"/>
      <c r="D554" s="97"/>
      <c r="E554" s="97"/>
      <c r="F554" s="97"/>
      <c r="G554" s="97"/>
      <c r="H554" s="97"/>
      <c r="I554" s="97"/>
      <c r="J554" s="97"/>
      <c r="K554" s="97"/>
    </row>
    <row r="555" spans="1:11" x14ac:dyDescent="0.25">
      <c r="A555" s="97"/>
      <c r="B555" s="97"/>
      <c r="C555" s="97"/>
      <c r="D555" s="97"/>
      <c r="E555" s="97"/>
      <c r="F555" s="97"/>
      <c r="G555" s="97"/>
      <c r="H555" s="97"/>
      <c r="I555" s="97"/>
      <c r="J555" s="97"/>
      <c r="K555" s="97"/>
    </row>
    <row r="556" spans="1:11" x14ac:dyDescent="0.25">
      <c r="A556" s="97"/>
      <c r="B556" s="97"/>
      <c r="C556" s="97"/>
      <c r="D556" s="97"/>
      <c r="E556" s="97"/>
      <c r="F556" s="97"/>
      <c r="G556" s="97"/>
      <c r="H556" s="97"/>
      <c r="I556" s="97"/>
      <c r="J556" s="97"/>
      <c r="K556" s="97"/>
    </row>
    <row r="557" spans="1:11" x14ac:dyDescent="0.25">
      <c r="A557" s="97"/>
      <c r="B557" s="97"/>
      <c r="C557" s="97"/>
      <c r="D557" s="97"/>
      <c r="E557" s="97"/>
      <c r="F557" s="97"/>
      <c r="G557" s="97"/>
      <c r="H557" s="97"/>
      <c r="I557" s="97"/>
      <c r="J557" s="97"/>
      <c r="K557" s="97"/>
    </row>
    <row r="558" spans="1:11" x14ac:dyDescent="0.25">
      <c r="A558" s="97"/>
      <c r="B558" s="97"/>
      <c r="C558" s="97"/>
      <c r="D558" s="97"/>
      <c r="E558" s="97"/>
      <c r="F558" s="97"/>
      <c r="G558" s="97"/>
      <c r="H558" s="97"/>
      <c r="I558" s="97"/>
      <c r="J558" s="97"/>
      <c r="K558" s="97"/>
    </row>
    <row r="559" spans="1:11" x14ac:dyDescent="0.25">
      <c r="A559" s="97"/>
      <c r="B559" s="97"/>
      <c r="C559" s="97"/>
      <c r="D559" s="97"/>
      <c r="E559" s="97"/>
      <c r="F559" s="97"/>
      <c r="G559" s="97"/>
      <c r="H559" s="97"/>
      <c r="I559" s="97"/>
      <c r="J559" s="97"/>
      <c r="K559" s="97"/>
    </row>
    <row r="560" spans="1:11" x14ac:dyDescent="0.25">
      <c r="A560" s="97"/>
      <c r="B560" s="97"/>
      <c r="C560" s="97"/>
      <c r="D560" s="97"/>
      <c r="E560" s="97"/>
      <c r="F560" s="97"/>
      <c r="G560" s="97"/>
      <c r="H560" s="97"/>
      <c r="I560" s="97"/>
      <c r="J560" s="97"/>
      <c r="K560" s="97"/>
    </row>
    <row r="561" spans="1:11" x14ac:dyDescent="0.25">
      <c r="A561" s="97"/>
      <c r="B561" s="97"/>
      <c r="C561" s="97"/>
      <c r="D561" s="97"/>
      <c r="E561" s="97"/>
      <c r="F561" s="97"/>
      <c r="G561" s="97"/>
      <c r="H561" s="97"/>
      <c r="I561" s="97"/>
      <c r="J561" s="97"/>
      <c r="K561" s="97"/>
    </row>
    <row r="562" spans="1:11" x14ac:dyDescent="0.25">
      <c r="A562" s="97"/>
      <c r="B562" s="97"/>
      <c r="C562" s="97"/>
      <c r="D562" s="97"/>
      <c r="E562" s="97"/>
      <c r="F562" s="97"/>
      <c r="G562" s="97"/>
      <c r="H562" s="97"/>
      <c r="I562" s="97"/>
      <c r="J562" s="97"/>
      <c r="K562" s="97"/>
    </row>
    <row r="563" spans="1:11" x14ac:dyDescent="0.25">
      <c r="A563" s="97"/>
      <c r="B563" s="97"/>
      <c r="C563" s="97"/>
      <c r="D563" s="97"/>
      <c r="E563" s="97"/>
      <c r="F563" s="97"/>
      <c r="G563" s="97"/>
      <c r="H563" s="97"/>
      <c r="I563" s="97"/>
      <c r="J563" s="97"/>
      <c r="K563" s="97"/>
    </row>
    <row r="564" spans="1:11" x14ac:dyDescent="0.25">
      <c r="A564" s="97"/>
      <c r="B564" s="97"/>
      <c r="C564" s="97"/>
      <c r="D564" s="97"/>
      <c r="E564" s="97"/>
      <c r="F564" s="97"/>
      <c r="G564" s="97"/>
      <c r="H564" s="97"/>
      <c r="I564" s="97"/>
      <c r="J564" s="97"/>
      <c r="K564" s="97"/>
    </row>
    <row r="565" spans="1:11" x14ac:dyDescent="0.25">
      <c r="A565" s="97"/>
      <c r="B565" s="97"/>
      <c r="C565" s="97"/>
      <c r="D565" s="97"/>
      <c r="E565" s="97"/>
      <c r="F565" s="97"/>
      <c r="G565" s="97"/>
      <c r="H565" s="97"/>
      <c r="I565" s="97"/>
      <c r="J565" s="97"/>
      <c r="K565" s="97"/>
    </row>
    <row r="566" spans="1:11" x14ac:dyDescent="0.25">
      <c r="A566" s="97"/>
      <c r="B566" s="97"/>
      <c r="C566" s="97"/>
      <c r="D566" s="97"/>
      <c r="E566" s="97"/>
      <c r="F566" s="97"/>
      <c r="G566" s="97"/>
      <c r="H566" s="97"/>
      <c r="I566" s="97"/>
      <c r="J566" s="97"/>
      <c r="K566" s="97"/>
    </row>
    <row r="567" spans="1:11" x14ac:dyDescent="0.25">
      <c r="A567" s="97"/>
      <c r="B567" s="97"/>
      <c r="C567" s="97"/>
      <c r="D567" s="97"/>
      <c r="E567" s="97"/>
      <c r="F567" s="97"/>
      <c r="G567" s="97"/>
      <c r="H567" s="97"/>
      <c r="I567" s="97"/>
      <c r="J567" s="97"/>
      <c r="K567" s="97"/>
    </row>
    <row r="568" spans="1:11" x14ac:dyDescent="0.25">
      <c r="A568" s="97"/>
      <c r="B568" s="97"/>
      <c r="C568" s="97"/>
      <c r="D568" s="97"/>
      <c r="E568" s="97"/>
      <c r="F568" s="97"/>
      <c r="G568" s="97"/>
      <c r="H568" s="97"/>
      <c r="I568" s="97"/>
      <c r="J568" s="97"/>
      <c r="K568" s="97"/>
    </row>
    <row r="569" spans="1:11" x14ac:dyDescent="0.25">
      <c r="A569" s="97"/>
      <c r="B569" s="97"/>
      <c r="C569" s="97"/>
      <c r="D569" s="97"/>
      <c r="E569" s="97"/>
      <c r="F569" s="97"/>
      <c r="G569" s="97"/>
      <c r="H569" s="97"/>
      <c r="I569" s="97"/>
      <c r="J569" s="97"/>
      <c r="K569" s="97"/>
    </row>
    <row r="570" spans="1:11" x14ac:dyDescent="0.25">
      <c r="A570" s="97"/>
      <c r="B570" s="97"/>
      <c r="C570" s="97"/>
      <c r="D570" s="97"/>
      <c r="E570" s="97"/>
      <c r="F570" s="97"/>
      <c r="G570" s="97"/>
      <c r="H570" s="97"/>
      <c r="I570" s="97"/>
      <c r="J570" s="97"/>
      <c r="K570" s="97"/>
    </row>
    <row r="571" spans="1:11" x14ac:dyDescent="0.25">
      <c r="A571" s="97"/>
      <c r="B571" s="97"/>
      <c r="C571" s="97"/>
      <c r="D571" s="97"/>
      <c r="E571" s="97"/>
      <c r="F571" s="97"/>
      <c r="G571" s="97"/>
      <c r="H571" s="97"/>
      <c r="I571" s="97"/>
      <c r="J571" s="97"/>
      <c r="K571" s="97"/>
    </row>
    <row r="572" spans="1:11" x14ac:dyDescent="0.25">
      <c r="A572" s="97"/>
      <c r="B572" s="97"/>
      <c r="C572" s="97"/>
      <c r="D572" s="97"/>
      <c r="E572" s="97"/>
      <c r="F572" s="97"/>
      <c r="G572" s="97"/>
      <c r="H572" s="97"/>
      <c r="I572" s="97"/>
      <c r="J572" s="97"/>
      <c r="K572" s="97"/>
    </row>
    <row r="573" spans="1:11" x14ac:dyDescent="0.25">
      <c r="A573" s="97"/>
      <c r="B573" s="97"/>
      <c r="C573" s="97"/>
      <c r="D573" s="97"/>
      <c r="E573" s="97"/>
      <c r="F573" s="97"/>
      <c r="G573" s="97"/>
      <c r="H573" s="97"/>
      <c r="I573" s="97"/>
      <c r="J573" s="97"/>
      <c r="K573" s="97"/>
    </row>
    <row r="574" spans="1:11" x14ac:dyDescent="0.25">
      <c r="A574" s="97"/>
      <c r="B574" s="97"/>
      <c r="C574" s="97"/>
      <c r="D574" s="97"/>
      <c r="E574" s="97"/>
      <c r="F574" s="97"/>
      <c r="G574" s="97"/>
      <c r="H574" s="97"/>
      <c r="I574" s="97"/>
      <c r="J574" s="97"/>
      <c r="K574" s="97"/>
    </row>
    <row r="575" spans="1:11" x14ac:dyDescent="0.25">
      <c r="A575" s="97"/>
      <c r="B575" s="97"/>
      <c r="C575" s="97"/>
      <c r="D575" s="97"/>
      <c r="E575" s="97"/>
      <c r="F575" s="97"/>
      <c r="G575" s="97"/>
      <c r="H575" s="97"/>
      <c r="I575" s="97"/>
      <c r="J575" s="97"/>
      <c r="K575" s="97"/>
    </row>
    <row r="576" spans="1:11" x14ac:dyDescent="0.25">
      <c r="A576" s="97"/>
      <c r="B576" s="97"/>
      <c r="C576" s="97"/>
      <c r="D576" s="97"/>
      <c r="E576" s="97"/>
      <c r="F576" s="97"/>
      <c r="G576" s="97"/>
      <c r="H576" s="97"/>
      <c r="I576" s="97"/>
      <c r="J576" s="97"/>
      <c r="K576" s="97"/>
    </row>
    <row r="577" spans="1:11" x14ac:dyDescent="0.25">
      <c r="A577" s="97"/>
      <c r="B577" s="97"/>
      <c r="C577" s="97"/>
      <c r="D577" s="97"/>
      <c r="E577" s="97"/>
      <c r="F577" s="97"/>
      <c r="G577" s="97"/>
      <c r="H577" s="97"/>
      <c r="I577" s="97"/>
      <c r="J577" s="97"/>
      <c r="K577" s="97"/>
    </row>
    <row r="578" spans="1:11" x14ac:dyDescent="0.25">
      <c r="A578" s="97"/>
      <c r="B578" s="97"/>
      <c r="C578" s="97"/>
      <c r="D578" s="97"/>
      <c r="E578" s="97"/>
      <c r="F578" s="97"/>
      <c r="G578" s="97"/>
      <c r="H578" s="97"/>
      <c r="I578" s="97"/>
      <c r="J578" s="97"/>
      <c r="K578" s="97"/>
    </row>
    <row r="579" spans="1:11" x14ac:dyDescent="0.25">
      <c r="A579" s="97"/>
      <c r="B579" s="97"/>
      <c r="C579" s="97"/>
      <c r="D579" s="97"/>
      <c r="E579" s="97"/>
      <c r="F579" s="97"/>
      <c r="G579" s="97"/>
      <c r="H579" s="97"/>
      <c r="I579" s="97"/>
      <c r="J579" s="97"/>
      <c r="K579" s="97"/>
    </row>
    <row r="580" spans="1:11" x14ac:dyDescent="0.25">
      <c r="A580" s="97"/>
      <c r="B580" s="97"/>
      <c r="C580" s="97"/>
      <c r="D580" s="97"/>
      <c r="E580" s="97"/>
      <c r="F580" s="97"/>
      <c r="G580" s="97"/>
      <c r="H580" s="97"/>
      <c r="I580" s="97"/>
      <c r="J580" s="97"/>
      <c r="K580" s="97"/>
    </row>
    <row r="581" spans="1:11" x14ac:dyDescent="0.25">
      <c r="A581" s="97"/>
      <c r="B581" s="97"/>
      <c r="C581" s="97"/>
      <c r="D581" s="97"/>
      <c r="E581" s="97"/>
      <c r="F581" s="97"/>
      <c r="G581" s="97"/>
      <c r="H581" s="97"/>
      <c r="I581" s="97"/>
      <c r="J581" s="97"/>
      <c r="K581" s="97"/>
    </row>
    <row r="582" spans="1:11" x14ac:dyDescent="0.25">
      <c r="A582" s="97"/>
      <c r="B582" s="97"/>
      <c r="C582" s="97"/>
      <c r="D582" s="97"/>
      <c r="E582" s="97"/>
      <c r="F582" s="97"/>
      <c r="G582" s="97"/>
      <c r="H582" s="97"/>
      <c r="I582" s="97"/>
      <c r="J582" s="97"/>
      <c r="K582" s="97"/>
    </row>
    <row r="583" spans="1:11" x14ac:dyDescent="0.25">
      <c r="A583" s="97"/>
      <c r="B583" s="97"/>
      <c r="C583" s="97"/>
      <c r="D583" s="97"/>
      <c r="E583" s="97"/>
      <c r="F583" s="97"/>
      <c r="G583" s="97"/>
      <c r="H583" s="97"/>
      <c r="I583" s="97"/>
      <c r="J583" s="97"/>
      <c r="K583" s="97"/>
    </row>
    <row r="584" spans="1:11" x14ac:dyDescent="0.25">
      <c r="A584" s="97"/>
      <c r="B584" s="97"/>
      <c r="C584" s="97"/>
      <c r="D584" s="97"/>
      <c r="E584" s="97"/>
      <c r="F584" s="97"/>
      <c r="G584" s="97"/>
      <c r="H584" s="97"/>
      <c r="I584" s="97"/>
      <c r="J584" s="97"/>
      <c r="K584" s="97"/>
    </row>
    <row r="585" spans="1:11" x14ac:dyDescent="0.25">
      <c r="A585" s="97"/>
      <c r="B585" s="97"/>
      <c r="C585" s="97"/>
      <c r="D585" s="97"/>
      <c r="E585" s="97"/>
      <c r="F585" s="97"/>
      <c r="G585" s="97"/>
      <c r="H585" s="97"/>
      <c r="I585" s="97"/>
      <c r="J585" s="97"/>
      <c r="K585" s="97"/>
    </row>
    <row r="586" spans="1:11" x14ac:dyDescent="0.25">
      <c r="A586" s="97"/>
      <c r="B586" s="97"/>
      <c r="C586" s="97"/>
      <c r="D586" s="97"/>
      <c r="E586" s="97"/>
      <c r="F586" s="97"/>
      <c r="G586" s="97"/>
      <c r="H586" s="97"/>
      <c r="I586" s="97"/>
      <c r="J586" s="97"/>
      <c r="K586" s="97"/>
    </row>
    <row r="587" spans="1:11" x14ac:dyDescent="0.25">
      <c r="A587" s="97"/>
      <c r="B587" s="97"/>
      <c r="C587" s="97"/>
      <c r="D587" s="97"/>
      <c r="E587" s="97"/>
      <c r="F587" s="97"/>
      <c r="G587" s="97"/>
      <c r="H587" s="97"/>
      <c r="I587" s="97"/>
      <c r="J587" s="97"/>
      <c r="K587" s="97"/>
    </row>
    <row r="588" spans="1:11" x14ac:dyDescent="0.25">
      <c r="A588" s="97"/>
      <c r="B588" s="97"/>
      <c r="C588" s="97"/>
      <c r="D588" s="97"/>
      <c r="E588" s="97"/>
      <c r="F588" s="97"/>
      <c r="G588" s="97"/>
      <c r="H588" s="97"/>
      <c r="I588" s="97"/>
      <c r="J588" s="97"/>
      <c r="K588" s="97"/>
    </row>
    <row r="589" spans="1:11" x14ac:dyDescent="0.25">
      <c r="A589" s="97"/>
      <c r="B589" s="97"/>
      <c r="C589" s="97"/>
      <c r="D589" s="97"/>
      <c r="E589" s="97"/>
      <c r="F589" s="97"/>
      <c r="G589" s="97"/>
      <c r="H589" s="97"/>
      <c r="I589" s="97"/>
      <c r="J589" s="97"/>
      <c r="K589" s="97"/>
    </row>
  </sheetData>
  <mergeCells count="550">
    <mergeCell ref="B34:B38"/>
    <mergeCell ref="A34:A38"/>
    <mergeCell ref="C34:C38"/>
    <mergeCell ref="D34:D38"/>
    <mergeCell ref="A148:A152"/>
    <mergeCell ref="B148:B152"/>
    <mergeCell ref="C148:C152"/>
    <mergeCell ref="D148:D152"/>
    <mergeCell ref="A418:A421"/>
    <mergeCell ref="B418:B421"/>
    <mergeCell ref="C418:C421"/>
    <mergeCell ref="D418:D421"/>
    <mergeCell ref="D187:D190"/>
    <mergeCell ref="A191:A193"/>
    <mergeCell ref="B191:B193"/>
    <mergeCell ref="C191:C193"/>
    <mergeCell ref="D191:D193"/>
    <mergeCell ref="A234:K234"/>
    <mergeCell ref="D257:D260"/>
    <mergeCell ref="A257:A260"/>
    <mergeCell ref="A245:K245"/>
    <mergeCell ref="A256:K256"/>
    <mergeCell ref="D251:D255"/>
    <mergeCell ref="E252:K252"/>
    <mergeCell ref="A502:A505"/>
    <mergeCell ref="B502:B505"/>
    <mergeCell ref="C502:C505"/>
    <mergeCell ref="D502:D505"/>
    <mergeCell ref="A506:A509"/>
    <mergeCell ref="B506:B509"/>
    <mergeCell ref="C506:C509"/>
    <mergeCell ref="D506:D509"/>
    <mergeCell ref="A344:A347"/>
    <mergeCell ref="B344:B347"/>
    <mergeCell ref="C344:C347"/>
    <mergeCell ref="D344:D347"/>
    <mergeCell ref="A348:A351"/>
    <mergeCell ref="B348:B351"/>
    <mergeCell ref="C348:C351"/>
    <mergeCell ref="D348:D351"/>
    <mergeCell ref="A490:A493"/>
    <mergeCell ref="B490:B493"/>
    <mergeCell ref="C490:C493"/>
    <mergeCell ref="D490:D493"/>
    <mergeCell ref="B494:B497"/>
    <mergeCell ref="A494:A497"/>
    <mergeCell ref="C494:C497"/>
    <mergeCell ref="D494:D497"/>
    <mergeCell ref="A498:A501"/>
    <mergeCell ref="B498:B501"/>
    <mergeCell ref="C498:C501"/>
    <mergeCell ref="D498:D501"/>
    <mergeCell ref="A481:K481"/>
    <mergeCell ref="A482:A485"/>
    <mergeCell ref="B482:B485"/>
    <mergeCell ref="C482:C485"/>
    <mergeCell ref="D482:D485"/>
    <mergeCell ref="A486:A489"/>
    <mergeCell ref="B486:B489"/>
    <mergeCell ref="C486:C489"/>
    <mergeCell ref="D486:D489"/>
    <mergeCell ref="A473:A476"/>
    <mergeCell ref="B473:B476"/>
    <mergeCell ref="C473:C476"/>
    <mergeCell ref="D473:D476"/>
    <mergeCell ref="A477:A480"/>
    <mergeCell ref="B477:B480"/>
    <mergeCell ref="C477:C480"/>
    <mergeCell ref="D477:D480"/>
    <mergeCell ref="A465:A468"/>
    <mergeCell ref="B465:B468"/>
    <mergeCell ref="A464:K464"/>
    <mergeCell ref="C465:C468"/>
    <mergeCell ref="D465:D468"/>
    <mergeCell ref="A469:A472"/>
    <mergeCell ref="B469:B472"/>
    <mergeCell ref="C469:C472"/>
    <mergeCell ref="D469:D472"/>
    <mergeCell ref="A455:K455"/>
    <mergeCell ref="A456:A459"/>
    <mergeCell ref="B456:B459"/>
    <mergeCell ref="C456:C459"/>
    <mergeCell ref="D456:D459"/>
    <mergeCell ref="A460:A463"/>
    <mergeCell ref="B460:B463"/>
    <mergeCell ref="C460:C463"/>
    <mergeCell ref="D460:D463"/>
    <mergeCell ref="B206:B209"/>
    <mergeCell ref="C206:C209"/>
    <mergeCell ref="D206:D209"/>
    <mergeCell ref="E258:K258"/>
    <mergeCell ref="A239:A241"/>
    <mergeCell ref="B239:B241"/>
    <mergeCell ref="C239:C241"/>
    <mergeCell ref="D239:D241"/>
    <mergeCell ref="E240:K240"/>
    <mergeCell ref="E215:K215"/>
    <mergeCell ref="B257:B260"/>
    <mergeCell ref="A246:A250"/>
    <mergeCell ref="C257:C260"/>
    <mergeCell ref="D246:D250"/>
    <mergeCell ref="E247:K247"/>
    <mergeCell ref="E236:K236"/>
    <mergeCell ref="A242:A244"/>
    <mergeCell ref="D242:D244"/>
    <mergeCell ref="E243:K243"/>
    <mergeCell ref="B246:B250"/>
    <mergeCell ref="C246:C250"/>
    <mergeCell ref="A251:A255"/>
    <mergeCell ref="B242:B244"/>
    <mergeCell ref="C242:C244"/>
    <mergeCell ref="A414:A417"/>
    <mergeCell ref="B414:B417"/>
    <mergeCell ref="C414:C417"/>
    <mergeCell ref="D414:D417"/>
    <mergeCell ref="A423:A426"/>
    <mergeCell ref="B423:B426"/>
    <mergeCell ref="C423:C426"/>
    <mergeCell ref="D423:D426"/>
    <mergeCell ref="A422:K422"/>
    <mergeCell ref="E192:K192"/>
    <mergeCell ref="E188:K188"/>
    <mergeCell ref="A230:A233"/>
    <mergeCell ref="B230:B233"/>
    <mergeCell ref="C230:C233"/>
    <mergeCell ref="D230:D233"/>
    <mergeCell ref="A218:A221"/>
    <mergeCell ref="B218:B221"/>
    <mergeCell ref="C218:C221"/>
    <mergeCell ref="D218:D221"/>
    <mergeCell ref="A222:A225"/>
    <mergeCell ref="B222:B225"/>
    <mergeCell ref="C222:C225"/>
    <mergeCell ref="E199:K199"/>
    <mergeCell ref="A194:A197"/>
    <mergeCell ref="B194:B197"/>
    <mergeCell ref="D210:D213"/>
    <mergeCell ref="E211:K211"/>
    <mergeCell ref="A206:A209"/>
    <mergeCell ref="D222:D225"/>
    <mergeCell ref="D202:D205"/>
    <mergeCell ref="B202:B205"/>
    <mergeCell ref="E195:K195"/>
    <mergeCell ref="D194:D197"/>
    <mergeCell ref="B251:B255"/>
    <mergeCell ref="C251:C255"/>
    <mergeCell ref="E112:K112"/>
    <mergeCell ref="B132:B137"/>
    <mergeCell ref="C132:C137"/>
    <mergeCell ref="D132:D137"/>
    <mergeCell ref="A171:A175"/>
    <mergeCell ref="B171:B175"/>
    <mergeCell ref="C171:C175"/>
    <mergeCell ref="D171:D175"/>
    <mergeCell ref="B176:B179"/>
    <mergeCell ref="C176:C179"/>
    <mergeCell ref="D176:D179"/>
    <mergeCell ref="E177:K177"/>
    <mergeCell ref="A138:A142"/>
    <mergeCell ref="A180:A183"/>
    <mergeCell ref="E139:K139"/>
    <mergeCell ref="A176:A179"/>
    <mergeCell ref="E133:K133"/>
    <mergeCell ref="B180:B183"/>
    <mergeCell ref="E181:K181"/>
    <mergeCell ref="C184:C186"/>
    <mergeCell ref="D184:D186"/>
    <mergeCell ref="E185:K185"/>
    <mergeCell ref="E9:K9"/>
    <mergeCell ref="E16:K16"/>
    <mergeCell ref="E4:J4"/>
    <mergeCell ref="A2:K2"/>
    <mergeCell ref="A3:K3"/>
    <mergeCell ref="A8:A13"/>
    <mergeCell ref="A4:A5"/>
    <mergeCell ref="B4:B5"/>
    <mergeCell ref="C4:C5"/>
    <mergeCell ref="D4:D5"/>
    <mergeCell ref="K4:K5"/>
    <mergeCell ref="B7:K7"/>
    <mergeCell ref="B14:K14"/>
    <mergeCell ref="A15:A19"/>
    <mergeCell ref="B15:B19"/>
    <mergeCell ref="C15:C19"/>
    <mergeCell ref="D15:D19"/>
    <mergeCell ref="I1:K1"/>
    <mergeCell ref="E21:K21"/>
    <mergeCell ref="A78:A81"/>
    <mergeCell ref="A56:A59"/>
    <mergeCell ref="E26:K26"/>
    <mergeCell ref="B56:B59"/>
    <mergeCell ref="C56:C59"/>
    <mergeCell ref="B78:B81"/>
    <mergeCell ref="D56:D59"/>
    <mergeCell ref="E57:K57"/>
    <mergeCell ref="D78:D81"/>
    <mergeCell ref="C78:C81"/>
    <mergeCell ref="A64:A67"/>
    <mergeCell ref="A71:A73"/>
    <mergeCell ref="J31:K31"/>
    <mergeCell ref="A30:A33"/>
    <mergeCell ref="B30:B33"/>
    <mergeCell ref="C30:C33"/>
    <mergeCell ref="D30:D33"/>
    <mergeCell ref="E65:K65"/>
    <mergeCell ref="E79:K79"/>
    <mergeCell ref="A48:A51"/>
    <mergeCell ref="B48:B51"/>
    <mergeCell ref="A60:A63"/>
    <mergeCell ref="A52:A55"/>
    <mergeCell ref="E436:K436"/>
    <mergeCell ref="A107:A110"/>
    <mergeCell ref="A111:A114"/>
    <mergeCell ref="A115:A118"/>
    <mergeCell ref="B107:B110"/>
    <mergeCell ref="C107:C110"/>
    <mergeCell ref="B71:B73"/>
    <mergeCell ref="C71:C73"/>
    <mergeCell ref="D71:D73"/>
    <mergeCell ref="E72:K72"/>
    <mergeCell ref="B115:B118"/>
    <mergeCell ref="C115:C118"/>
    <mergeCell ref="D115:D118"/>
    <mergeCell ref="E116:K116"/>
    <mergeCell ref="C99:C102"/>
    <mergeCell ref="D99:D102"/>
    <mergeCell ref="E100:K100"/>
    <mergeCell ref="A82:A85"/>
    <mergeCell ref="B82:B85"/>
    <mergeCell ref="C82:C85"/>
    <mergeCell ref="C95:C98"/>
    <mergeCell ref="D95:D98"/>
    <mergeCell ref="E96:K96"/>
    <mergeCell ref="E83:K83"/>
    <mergeCell ref="E452:K452"/>
    <mergeCell ref="C451:C454"/>
    <mergeCell ref="A451:A454"/>
    <mergeCell ref="A439:A442"/>
    <mergeCell ref="A443:A446"/>
    <mergeCell ref="C443:C446"/>
    <mergeCell ref="D443:D446"/>
    <mergeCell ref="E444:K444"/>
    <mergeCell ref="C439:C442"/>
    <mergeCell ref="D439:D442"/>
    <mergeCell ref="E440:K440"/>
    <mergeCell ref="E448:K448"/>
    <mergeCell ref="B443:B446"/>
    <mergeCell ref="D451:D454"/>
    <mergeCell ref="B451:B454"/>
    <mergeCell ref="A447:A450"/>
    <mergeCell ref="C447:C450"/>
    <mergeCell ref="D447:D450"/>
    <mergeCell ref="B447:B450"/>
    <mergeCell ref="B435:B438"/>
    <mergeCell ref="B439:B442"/>
    <mergeCell ref="A280:A284"/>
    <mergeCell ref="B280:B284"/>
    <mergeCell ref="C280:C284"/>
    <mergeCell ref="D280:D284"/>
    <mergeCell ref="A427:A430"/>
    <mergeCell ref="D427:D430"/>
    <mergeCell ref="C427:C430"/>
    <mergeCell ref="A297:A300"/>
    <mergeCell ref="B297:B300"/>
    <mergeCell ref="C297:C300"/>
    <mergeCell ref="D297:D300"/>
    <mergeCell ref="A315:A317"/>
    <mergeCell ref="B315:B317"/>
    <mergeCell ref="C315:C317"/>
    <mergeCell ref="A285:A288"/>
    <mergeCell ref="B431:B434"/>
    <mergeCell ref="D285:D288"/>
    <mergeCell ref="A435:A438"/>
    <mergeCell ref="C435:C438"/>
    <mergeCell ref="D435:D438"/>
    <mergeCell ref="A293:A296"/>
    <mergeCell ref="B293:B296"/>
    <mergeCell ref="E294:K294"/>
    <mergeCell ref="B285:B288"/>
    <mergeCell ref="C285:C288"/>
    <mergeCell ref="D265:D268"/>
    <mergeCell ref="D261:D264"/>
    <mergeCell ref="A265:A268"/>
    <mergeCell ref="E316:K316"/>
    <mergeCell ref="E298:K298"/>
    <mergeCell ref="A301:A303"/>
    <mergeCell ref="B301:B303"/>
    <mergeCell ref="C301:C303"/>
    <mergeCell ref="D301:D303"/>
    <mergeCell ref="E313:K313"/>
    <mergeCell ref="D315:D317"/>
    <mergeCell ref="E302:K302"/>
    <mergeCell ref="A312:A314"/>
    <mergeCell ref="B312:B314"/>
    <mergeCell ref="A289:A292"/>
    <mergeCell ref="B289:B292"/>
    <mergeCell ref="C289:C292"/>
    <mergeCell ref="E281:K281"/>
    <mergeCell ref="B265:B268"/>
    <mergeCell ref="C265:C268"/>
    <mergeCell ref="A261:A264"/>
    <mergeCell ref="E428:K428"/>
    <mergeCell ref="A431:A434"/>
    <mergeCell ref="C431:C434"/>
    <mergeCell ref="D431:D434"/>
    <mergeCell ref="E432:K432"/>
    <mergeCell ref="B427:B430"/>
    <mergeCell ref="A318:A321"/>
    <mergeCell ref="B318:B321"/>
    <mergeCell ref="E154:K154"/>
    <mergeCell ref="A163:A166"/>
    <mergeCell ref="B163:B166"/>
    <mergeCell ref="C163:C166"/>
    <mergeCell ref="D163:D166"/>
    <mergeCell ref="E164:K164"/>
    <mergeCell ref="A153:A158"/>
    <mergeCell ref="B153:B158"/>
    <mergeCell ref="C153:C158"/>
    <mergeCell ref="D153:D158"/>
    <mergeCell ref="C167:C170"/>
    <mergeCell ref="D167:D170"/>
    <mergeCell ref="E168:K168"/>
    <mergeCell ref="E262:K262"/>
    <mergeCell ref="E271:K271"/>
    <mergeCell ref="E276:K276"/>
    <mergeCell ref="B52:B55"/>
    <mergeCell ref="C52:C55"/>
    <mergeCell ref="D52:D55"/>
    <mergeCell ref="C68:C70"/>
    <mergeCell ref="D68:D70"/>
    <mergeCell ref="A74:A77"/>
    <mergeCell ref="B74:B77"/>
    <mergeCell ref="C74:C77"/>
    <mergeCell ref="D74:D77"/>
    <mergeCell ref="B64:B67"/>
    <mergeCell ref="D60:D63"/>
    <mergeCell ref="A68:A70"/>
    <mergeCell ref="B68:B70"/>
    <mergeCell ref="B60:B63"/>
    <mergeCell ref="C60:C63"/>
    <mergeCell ref="C64:C67"/>
    <mergeCell ref="D64:D67"/>
    <mergeCell ref="B261:B264"/>
    <mergeCell ref="A226:A229"/>
    <mergeCell ref="B226:B229"/>
    <mergeCell ref="C226:C229"/>
    <mergeCell ref="D226:D229"/>
    <mergeCell ref="D214:D217"/>
    <mergeCell ref="C187:C190"/>
    <mergeCell ref="C261:C264"/>
    <mergeCell ref="E286:K286"/>
    <mergeCell ref="A269:K269"/>
    <mergeCell ref="E266:K266"/>
    <mergeCell ref="A202:A205"/>
    <mergeCell ref="E203:K203"/>
    <mergeCell ref="C202:C205"/>
    <mergeCell ref="C210:C213"/>
    <mergeCell ref="B235:B238"/>
    <mergeCell ref="C235:C238"/>
    <mergeCell ref="A210:A213"/>
    <mergeCell ref="B210:B213"/>
    <mergeCell ref="A235:A238"/>
    <mergeCell ref="A214:A217"/>
    <mergeCell ref="B214:B217"/>
    <mergeCell ref="C214:C217"/>
    <mergeCell ref="D235:D238"/>
    <mergeCell ref="E108:K108"/>
    <mergeCell ref="B111:B114"/>
    <mergeCell ref="C111:C114"/>
    <mergeCell ref="A119:K119"/>
    <mergeCell ref="E121:K121"/>
    <mergeCell ref="E104:K104"/>
    <mergeCell ref="A103:A106"/>
    <mergeCell ref="D111:D114"/>
    <mergeCell ref="D82:D85"/>
    <mergeCell ref="A94:K94"/>
    <mergeCell ref="A86:A89"/>
    <mergeCell ref="B86:B89"/>
    <mergeCell ref="C86:C89"/>
    <mergeCell ref="D86:D89"/>
    <mergeCell ref="A90:A93"/>
    <mergeCell ref="B90:B93"/>
    <mergeCell ref="C90:C93"/>
    <mergeCell ref="D90:D93"/>
    <mergeCell ref="A95:A98"/>
    <mergeCell ref="B95:B98"/>
    <mergeCell ref="D107:D110"/>
    <mergeCell ref="A167:A170"/>
    <mergeCell ref="B167:B170"/>
    <mergeCell ref="A184:A186"/>
    <mergeCell ref="B184:B186"/>
    <mergeCell ref="C180:C183"/>
    <mergeCell ref="D180:D183"/>
    <mergeCell ref="A99:A102"/>
    <mergeCell ref="B99:B102"/>
    <mergeCell ref="B103:B106"/>
    <mergeCell ref="C103:C106"/>
    <mergeCell ref="D103:D106"/>
    <mergeCell ref="B138:B142"/>
    <mergeCell ref="C138:C142"/>
    <mergeCell ref="D138:D142"/>
    <mergeCell ref="B120:B125"/>
    <mergeCell ref="C120:C125"/>
    <mergeCell ref="D120:D125"/>
    <mergeCell ref="A132:A137"/>
    <mergeCell ref="C312:C314"/>
    <mergeCell ref="D312:D314"/>
    <mergeCell ref="D318:D321"/>
    <mergeCell ref="D289:D292"/>
    <mergeCell ref="A275:A279"/>
    <mergeCell ref="B275:B279"/>
    <mergeCell ref="C275:C279"/>
    <mergeCell ref="D275:D279"/>
    <mergeCell ref="A270:A274"/>
    <mergeCell ref="B270:B274"/>
    <mergeCell ref="C270:C274"/>
    <mergeCell ref="D270:D274"/>
    <mergeCell ref="A304:A307"/>
    <mergeCell ref="B304:B307"/>
    <mergeCell ref="C304:C307"/>
    <mergeCell ref="D304:D307"/>
    <mergeCell ref="C318:C321"/>
    <mergeCell ref="C293:C296"/>
    <mergeCell ref="D293:D296"/>
    <mergeCell ref="A308:A311"/>
    <mergeCell ref="B308:B311"/>
    <mergeCell ref="C308:C311"/>
    <mergeCell ref="D308:D311"/>
    <mergeCell ref="C39:C43"/>
    <mergeCell ref="D39:D43"/>
    <mergeCell ref="C48:C51"/>
    <mergeCell ref="D48:D51"/>
    <mergeCell ref="A331:A334"/>
    <mergeCell ref="B331:B334"/>
    <mergeCell ref="C331:C334"/>
    <mergeCell ref="D331:D334"/>
    <mergeCell ref="A322:A325"/>
    <mergeCell ref="B322:B325"/>
    <mergeCell ref="C322:C325"/>
    <mergeCell ref="D322:D325"/>
    <mergeCell ref="A327:A330"/>
    <mergeCell ref="B327:B330"/>
    <mergeCell ref="A326:K326"/>
    <mergeCell ref="C327:C330"/>
    <mergeCell ref="D327:D330"/>
    <mergeCell ref="C194:C197"/>
    <mergeCell ref="A198:A201"/>
    <mergeCell ref="B198:B201"/>
    <mergeCell ref="C198:C201"/>
    <mergeCell ref="D198:D201"/>
    <mergeCell ref="A187:A190"/>
    <mergeCell ref="B187:B190"/>
    <mergeCell ref="A20:A24"/>
    <mergeCell ref="B20:B24"/>
    <mergeCell ref="C20:C24"/>
    <mergeCell ref="D20:D24"/>
    <mergeCell ref="C340:C343"/>
    <mergeCell ref="D340:D343"/>
    <mergeCell ref="A336:A339"/>
    <mergeCell ref="B336:B339"/>
    <mergeCell ref="A335:K335"/>
    <mergeCell ref="C336:C339"/>
    <mergeCell ref="D336:D339"/>
    <mergeCell ref="A340:A343"/>
    <mergeCell ref="B340:B343"/>
    <mergeCell ref="A126:A131"/>
    <mergeCell ref="B126:B131"/>
    <mergeCell ref="C126:C131"/>
    <mergeCell ref="D126:D131"/>
    <mergeCell ref="A120:A125"/>
    <mergeCell ref="A25:A29"/>
    <mergeCell ref="B25:B29"/>
    <mergeCell ref="C25:C29"/>
    <mergeCell ref="D25:D29"/>
    <mergeCell ref="A39:A43"/>
    <mergeCell ref="B39:B43"/>
    <mergeCell ref="D369:D372"/>
    <mergeCell ref="A352:K352"/>
    <mergeCell ref="A353:A356"/>
    <mergeCell ref="B353:B356"/>
    <mergeCell ref="C353:C356"/>
    <mergeCell ref="D353:D356"/>
    <mergeCell ref="A357:A360"/>
    <mergeCell ref="B357:B360"/>
    <mergeCell ref="C357:C360"/>
    <mergeCell ref="D357:D360"/>
    <mergeCell ref="A394:A397"/>
    <mergeCell ref="B394:B397"/>
    <mergeCell ref="A393:K393"/>
    <mergeCell ref="C394:C397"/>
    <mergeCell ref="D394:D397"/>
    <mergeCell ref="A373:A376"/>
    <mergeCell ref="B373:B376"/>
    <mergeCell ref="C373:C376"/>
    <mergeCell ref="D373:D376"/>
    <mergeCell ref="A377:A380"/>
    <mergeCell ref="B377:B380"/>
    <mergeCell ref="C377:C380"/>
    <mergeCell ref="D377:D380"/>
    <mergeCell ref="A381:A384"/>
    <mergeCell ref="B381:B384"/>
    <mergeCell ref="C381:C384"/>
    <mergeCell ref="D381:D384"/>
    <mergeCell ref="A385:A388"/>
    <mergeCell ref="B385:B388"/>
    <mergeCell ref="C385:C388"/>
    <mergeCell ref="D385:D388"/>
    <mergeCell ref="A389:A392"/>
    <mergeCell ref="B389:B392"/>
    <mergeCell ref="C389:C392"/>
    <mergeCell ref="A410:A413"/>
    <mergeCell ref="B410:B413"/>
    <mergeCell ref="A398:A401"/>
    <mergeCell ref="B398:B401"/>
    <mergeCell ref="C398:C401"/>
    <mergeCell ref="D398:D401"/>
    <mergeCell ref="A402:A405"/>
    <mergeCell ref="B402:B405"/>
    <mergeCell ref="C402:C405"/>
    <mergeCell ref="D402:D405"/>
    <mergeCell ref="A406:A409"/>
    <mergeCell ref="B406:B409"/>
    <mergeCell ref="C406:C409"/>
    <mergeCell ref="D406:D409"/>
    <mergeCell ref="C410:C413"/>
    <mergeCell ref="D410:D413"/>
    <mergeCell ref="D389:D392"/>
    <mergeCell ref="A44:A47"/>
    <mergeCell ref="B44:B47"/>
    <mergeCell ref="C44:C47"/>
    <mergeCell ref="D44:D47"/>
    <mergeCell ref="A143:A147"/>
    <mergeCell ref="B143:B147"/>
    <mergeCell ref="C143:C147"/>
    <mergeCell ref="D143:D147"/>
    <mergeCell ref="A159:A162"/>
    <mergeCell ref="B159:B162"/>
    <mergeCell ref="C159:C162"/>
    <mergeCell ref="D159:D162"/>
    <mergeCell ref="A361:A364"/>
    <mergeCell ref="B361:B364"/>
    <mergeCell ref="C361:C364"/>
    <mergeCell ref="D361:D364"/>
    <mergeCell ref="A365:A368"/>
    <mergeCell ref="B365:B368"/>
    <mergeCell ref="C365:C368"/>
    <mergeCell ref="D365:D368"/>
    <mergeCell ref="A369:A372"/>
    <mergeCell ref="B369:B372"/>
    <mergeCell ref="C369:C372"/>
  </mergeCells>
  <pageMargins left="0.70866141732283472" right="0.70866141732283472" top="0.74803149606299213" bottom="0.74803149606299213" header="0.31496062992125984" footer="0.31496062992125984"/>
  <pageSetup paperSize="9" scale="79" firstPageNumber="10" orientation="landscape" useFirstPageNumber="1" r:id="rId1"/>
  <headerFooter>
    <oddHeader>&amp;C&amp;P</oddHeader>
  </headerFooter>
  <rowBreaks count="14" manualBreakCount="14">
    <brk id="24" max="10" man="1"/>
    <brk id="59" max="10" man="1"/>
    <brk id="85" max="10" man="1"/>
    <brk id="114" max="10" man="1"/>
    <brk id="147" max="10" man="1"/>
    <brk id="183" max="10" man="1"/>
    <brk id="213" max="10" man="1"/>
    <brk id="244" max="10" man="1"/>
    <brk id="274" max="10" man="1"/>
    <brk id="303" max="10" man="1"/>
    <brk id="334" max="10" man="1"/>
    <brk id="368" max="10" man="1"/>
    <brk id="401" max="10" man="1"/>
    <brk id="4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программа 1</vt:lpstr>
      <vt:lpstr>'программа 1'!Заголовки_для_печати</vt:lpstr>
      <vt:lpstr>'программа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2022-03-11T08:07:29Z</dcterms:modified>
</cp:coreProperties>
</file>