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2-2013" sheetId="3" r:id="rId1"/>
  </sheets>
  <definedNames>
    <definedName name="_xlnm.Print_Area" localSheetId="0">'2012-2013'!$A$1:$H$43</definedName>
  </definedNames>
  <calcPr calcId="124519"/>
</workbook>
</file>

<file path=xl/calcChain.xml><?xml version="1.0" encoding="utf-8"?>
<calcChain xmlns="http://schemas.openxmlformats.org/spreadsheetml/2006/main">
  <c r="E13" i="3"/>
  <c r="D31"/>
  <c r="D17"/>
  <c r="G15"/>
  <c r="G12"/>
  <c r="G16"/>
  <c r="G18"/>
  <c r="G19"/>
  <c r="G20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E30" s="1"/>
  <c r="C3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D13"/>
  <c r="F22"/>
  <c r="E17"/>
  <c r="C17"/>
  <c r="H37"/>
  <c r="C13"/>
  <c r="D11" l="1"/>
  <c r="F37"/>
  <c r="G17"/>
  <c r="G37"/>
  <c r="G31"/>
  <c r="G22"/>
  <c r="G13"/>
  <c r="G41"/>
  <c r="G14"/>
  <c r="E11"/>
  <c r="C11"/>
  <c r="D30"/>
  <c r="F13"/>
  <c r="H41"/>
  <c r="H31"/>
  <c r="F31"/>
  <c r="F17"/>
  <c r="F14"/>
  <c r="H22"/>
  <c r="H17"/>
  <c r="H13"/>
  <c r="H14"/>
  <c r="C30"/>
  <c r="G11" l="1"/>
  <c r="D10"/>
  <c r="G30"/>
  <c r="C10"/>
  <c r="E10"/>
  <c r="H30"/>
  <c r="F30"/>
  <c r="F11"/>
  <c r="H11"/>
  <c r="G10" l="1"/>
  <c r="H10"/>
  <c r="F10"/>
</calcChain>
</file>

<file path=xl/sharedStrings.xml><?xml version="1.0" encoding="utf-8"?>
<sst xmlns="http://schemas.openxmlformats.org/spreadsheetml/2006/main" count="70" uniqueCount="68">
  <si>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</si>
  <si>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</si>
  <si>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</si>
  <si>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</si>
  <si>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</si>
  <si>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</si>
  <si>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</si>
  <si>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</si>
  <si>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</si>
  <si>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</si>
  <si>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</si>
  <si>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</si>
  <si>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</si>
  <si>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</si>
  <si>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</si>
  <si>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</si>
  <si>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</si>
  <si>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</si>
  <si>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</si>
  <si>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</si>
  <si>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</si>
  <si>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</si>
  <si>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</si>
  <si>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</si>
  <si>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</si>
  <si>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</si>
  <si>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</si>
  <si>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</si>
  <si>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</si>
  <si>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</si>
  <si>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</si>
  <si>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</si>
  <si>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</si>
  <si>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</si>
  <si>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</si>
  <si>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</si>
  <si>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</si>
  <si>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</si>
  <si>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00010606013100000110</t>
  </si>
  <si>
    <t>00010606023100000110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</si>
  <si>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</si>
  <si>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</si>
  <si>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</si>
  <si>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</si>
  <si>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</si>
  <si>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</si>
  <si>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</si>
  <si>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</si>
  <si>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</si>
  <si>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</si>
  <si>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Земельный налог  (23)</t>
  </si>
  <si>
    <t>Земельный налог  (13)</t>
  </si>
  <si>
    <t>план 2014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</si>
  <si>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</si>
  <si>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</si>
  <si>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</si>
  <si>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</si>
  <si>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</si>
  <si>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</si>
  <si>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</si>
  <si>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</si>
  <si>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</si>
  <si>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</si>
  <si>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</si>
  <si>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</si>
  <si>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на 01.07.14 г.</t>
  </si>
  <si>
    <t>факт  на 1.07.14</t>
  </si>
  <si>
    <t>факт на 1.07.13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</si>
</sst>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165" fontId="9" fillId="5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justify"/>
    </xf>
    <xf numFmtId="0" fontId="11" fillId="0" borderId="11" xfId="0" applyFont="1" applyBorder="1" applyAlignment="1">
      <alignment vertical="justify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9" fontId="0" fillId="0" borderId="13" xfId="0" applyNumberFormat="1" applyBorder="1"/>
    <xf numFmtId="165" fontId="9" fillId="0" borderId="13" xfId="0" applyNumberFormat="1" applyFont="1" applyBorder="1"/>
    <xf numFmtId="164" fontId="5" fillId="6" borderId="14" xfId="0" applyNumberFormat="1" applyFont="1" applyFill="1" applyBorder="1"/>
    <xf numFmtId="164" fontId="5" fillId="6" borderId="15" xfId="0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5" fontId="9" fillId="7" borderId="2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justify"/>
    </xf>
    <xf numFmtId="0" fontId="0" fillId="0" borderId="17" xfId="0" applyBorder="1" applyAlignment="1">
      <alignment horizontal="center"/>
    </xf>
    <xf numFmtId="164" fontId="5" fillId="4" borderId="18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8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topLeftCell="A29" zoomScale="95" zoomScaleSheetLayoutView="95" workbookViewId="0">
      <pane xSplit="1" topLeftCell="C1" activePane="topRight" state="frozen"/>
      <selection pane="topRight" activeCell="E31" sqref="E31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65" t="s">
        <v>60</v>
      </c>
      <c r="B1" s="64"/>
      <c r="C1" s="12"/>
      <c r="D1" s="18"/>
      <c r="E1" s="18"/>
    </row>
    <row r="2" spans="1:8" ht="15" customHeight="1">
      <c r="A2" s="11" t="s">
        <v>48</v>
      </c>
      <c r="B2" s="11"/>
      <c r="C2" s="11"/>
      <c r="D2" s="11"/>
      <c r="E2" s="11"/>
      <c r="H2" s="19" t="s">
        <v>53</v>
      </c>
    </row>
    <row r="3" spans="1:8" ht="17.25" customHeight="1" thickBot="1">
      <c r="A3" s="63" t="s">
        <v>65</v>
      </c>
      <c r="B3" s="64"/>
      <c r="C3" s="66"/>
      <c r="D3" s="67"/>
      <c r="E3" s="67"/>
      <c r="F3" s="67"/>
      <c r="G3" s="67"/>
      <c r="H3" s="67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25" t="s">
        <v>52</v>
      </c>
      <c r="D8" s="26" t="s">
        <v>66</v>
      </c>
      <c r="E8" s="27" t="s">
        <v>67</v>
      </c>
      <c r="F8" s="28" t="s">
        <v>54</v>
      </c>
      <c r="G8" s="53" t="s">
        <v>61</v>
      </c>
      <c r="H8" s="29" t="s">
        <v>55</v>
      </c>
    </row>
    <row r="9" spans="1:8" s="3" customFormat="1" ht="13.5" thickBot="1">
      <c r="A9" s="2">
        <v>1</v>
      </c>
      <c r="B9" s="2">
        <v>2</v>
      </c>
      <c r="C9" s="22">
        <v>2</v>
      </c>
      <c r="D9" s="68">
        <v>3</v>
      </c>
      <c r="E9" s="62">
        <v>4</v>
      </c>
      <c r="F9" s="23">
        <v>5</v>
      </c>
      <c r="G9" s="54"/>
      <c r="H9" s="24">
        <v>6</v>
      </c>
    </row>
    <row r="10" spans="1:8" ht="24.75" customHeight="1">
      <c r="A10" s="34" t="s">
        <v>46</v>
      </c>
      <c r="B10" s="35" t="s">
        <v>7</v>
      </c>
      <c r="C10" s="14">
        <f>C11+C30+C29</f>
        <v>73596.7</v>
      </c>
      <c r="D10" s="14">
        <f>D11+D30+D29</f>
        <v>29964.500000000004</v>
      </c>
      <c r="E10" s="14">
        <f>E11+E30+E29</f>
        <v>28777.800000000003</v>
      </c>
      <c r="F10" s="36">
        <f>D10-E10</f>
        <v>1186.7000000000007</v>
      </c>
      <c r="G10" s="55">
        <f>D10/E10*100</f>
        <v>104.12366476937083</v>
      </c>
      <c r="H10" s="37">
        <f>D10/C10*100</f>
        <v>40.714461382100019</v>
      </c>
    </row>
    <row r="11" spans="1:8" ht="20.25" customHeight="1">
      <c r="A11" s="30" t="s">
        <v>47</v>
      </c>
      <c r="B11" s="31" t="s">
        <v>7</v>
      </c>
      <c r="C11" s="13">
        <f>C12+C13+C22+C17</f>
        <v>50999</v>
      </c>
      <c r="D11" s="13">
        <f>D12+D13+D22+D17</f>
        <v>21053.700000000004</v>
      </c>
      <c r="E11" s="13">
        <f>E12+E13+E22+E17</f>
        <v>22682.400000000001</v>
      </c>
      <c r="F11" s="32">
        <f t="shared" ref="F11:F43" si="0">D11-E11</f>
        <v>-1628.6999999999971</v>
      </c>
      <c r="G11" s="55">
        <f>D11/E11*100</f>
        <v>92.819542905512648</v>
      </c>
      <c r="H11" s="33">
        <f t="shared" ref="H11:H43" si="1">D11/C11*100</f>
        <v>41.282574168120952</v>
      </c>
    </row>
    <row r="12" spans="1:8" ht="18.75" customHeight="1">
      <c r="A12" s="61" t="s">
        <v>62</v>
      </c>
      <c r="B12" s="58" t="s">
        <v>8</v>
      </c>
      <c r="C12" s="15">
        <v>31332</v>
      </c>
      <c r="D12" s="15">
        <v>14186.2</v>
      </c>
      <c r="E12" s="15">
        <v>15114.4</v>
      </c>
      <c r="F12" s="20">
        <f t="shared" si="0"/>
        <v>-928.19999999999891</v>
      </c>
      <c r="G12" s="55">
        <f>(D12*100/60)/(E12*100/70)*100</f>
        <v>109.50197604050884</v>
      </c>
      <c r="H12" s="21">
        <f t="shared" si="1"/>
        <v>45.277033065236822</v>
      </c>
    </row>
    <row r="13" spans="1:8" ht="12.75">
      <c r="A13" s="56" t="s">
        <v>11</v>
      </c>
      <c r="B13" s="57" t="s">
        <v>12</v>
      </c>
      <c r="C13" s="15">
        <f>C14+C15+C16</f>
        <v>6531</v>
      </c>
      <c r="D13" s="15">
        <f>D14+D15+D16</f>
        <v>3433.6000000000004</v>
      </c>
      <c r="E13" s="15">
        <f>E14+E15+E16</f>
        <v>4669</v>
      </c>
      <c r="F13" s="20">
        <f t="shared" si="0"/>
        <v>-1235.3999999999996</v>
      </c>
      <c r="G13" s="55">
        <f t="shared" ref="G13:G43" si="2">D13/E13*100</f>
        <v>73.540372670807457</v>
      </c>
      <c r="H13" s="21">
        <f t="shared" si="1"/>
        <v>52.573878425968466</v>
      </c>
    </row>
    <row r="14" spans="1:8" s="9" customFormat="1" ht="33.75">
      <c r="A14" s="4" t="s">
        <v>63</v>
      </c>
      <c r="B14" s="5" t="s">
        <v>13</v>
      </c>
      <c r="C14" s="17">
        <v>2147</v>
      </c>
      <c r="D14" s="17">
        <v>899.7</v>
      </c>
      <c r="E14" s="17">
        <v>2463</v>
      </c>
      <c r="F14" s="20">
        <f t="shared" si="0"/>
        <v>-1563.3</v>
      </c>
      <c r="G14" s="55">
        <f>(D14*100/50)/E14*100</f>
        <v>73.057247259439706</v>
      </c>
      <c r="H14" s="21">
        <f t="shared" si="1"/>
        <v>41.904983698183514</v>
      </c>
    </row>
    <row r="15" spans="1:8" s="9" customFormat="1" ht="22.5">
      <c r="A15" s="4" t="s">
        <v>64</v>
      </c>
      <c r="B15" s="5" t="s">
        <v>41</v>
      </c>
      <c r="C15" s="17">
        <v>3284</v>
      </c>
      <c r="D15" s="17">
        <v>1667.1</v>
      </c>
      <c r="E15" s="17">
        <v>1832</v>
      </c>
      <c r="F15" s="20">
        <f t="shared" si="0"/>
        <v>-164.90000000000009</v>
      </c>
      <c r="G15" s="55">
        <f t="shared" si="2"/>
        <v>90.998908296943227</v>
      </c>
      <c r="H15" s="21">
        <f t="shared" si="1"/>
        <v>50.764311814859923</v>
      </c>
    </row>
    <row r="16" spans="1:8" s="9" customFormat="1" ht="12.75">
      <c r="A16" s="7" t="s">
        <v>14</v>
      </c>
      <c r="B16" s="5" t="s">
        <v>15</v>
      </c>
      <c r="C16" s="17">
        <v>1100</v>
      </c>
      <c r="D16" s="17">
        <v>866.8</v>
      </c>
      <c r="E16" s="17">
        <v>374</v>
      </c>
      <c r="F16" s="20">
        <f t="shared" si="0"/>
        <v>492.79999999999995</v>
      </c>
      <c r="G16" s="55">
        <f t="shared" si="2"/>
        <v>231.76470588235293</v>
      </c>
      <c r="H16" s="21">
        <f t="shared" si="1"/>
        <v>78.8</v>
      </c>
    </row>
    <row r="17" spans="1:8" ht="16.5" customHeight="1">
      <c r="A17" s="56" t="s">
        <v>16</v>
      </c>
      <c r="B17" s="57" t="s">
        <v>17</v>
      </c>
      <c r="C17" s="15">
        <f>C18+C19+C20+C21</f>
        <v>12806</v>
      </c>
      <c r="D17" s="15">
        <f>D18+D19+D20+D21</f>
        <v>3132</v>
      </c>
      <c r="E17" s="15">
        <f>E18+E19+E20+E21</f>
        <v>2754.6000000000004</v>
      </c>
      <c r="F17" s="20">
        <f t="shared" si="0"/>
        <v>377.39999999999964</v>
      </c>
      <c r="G17" s="55">
        <f t="shared" si="2"/>
        <v>113.70071879764755</v>
      </c>
      <c r="H17" s="21">
        <f t="shared" si="1"/>
        <v>24.457285647352801</v>
      </c>
    </row>
    <row r="18" spans="1:8" ht="12.75">
      <c r="A18" s="4" t="s">
        <v>18</v>
      </c>
      <c r="B18" s="5" t="s">
        <v>19</v>
      </c>
      <c r="C18" s="16">
        <v>952</v>
      </c>
      <c r="D18" s="16">
        <v>73.599999999999994</v>
      </c>
      <c r="E18" s="16">
        <v>87.7</v>
      </c>
      <c r="F18" s="20">
        <f t="shared" si="0"/>
        <v>-14.100000000000009</v>
      </c>
      <c r="G18" s="55">
        <f t="shared" si="2"/>
        <v>83.922462941847201</v>
      </c>
      <c r="H18" s="21">
        <f t="shared" si="1"/>
        <v>7.7310924369747891</v>
      </c>
    </row>
    <row r="19" spans="1:8" ht="12.75">
      <c r="A19" s="4" t="s">
        <v>51</v>
      </c>
      <c r="B19" s="5" t="s">
        <v>20</v>
      </c>
      <c r="C19" s="16">
        <v>7959</v>
      </c>
      <c r="D19" s="16">
        <v>881</v>
      </c>
      <c r="E19" s="16">
        <v>821.7</v>
      </c>
      <c r="F19" s="20">
        <f t="shared" si="0"/>
        <v>59.299999999999955</v>
      </c>
      <c r="G19" s="55">
        <f t="shared" si="2"/>
        <v>107.21674577096263</v>
      </c>
      <c r="H19" s="21">
        <f t="shared" si="1"/>
        <v>11.069229802739038</v>
      </c>
    </row>
    <row r="20" spans="1:8" ht="12.75">
      <c r="A20" s="4" t="s">
        <v>50</v>
      </c>
      <c r="B20" s="5" t="s">
        <v>38</v>
      </c>
      <c r="C20" s="16">
        <v>3895</v>
      </c>
      <c r="D20" s="16">
        <v>2177.4</v>
      </c>
      <c r="E20" s="16">
        <v>1845.2</v>
      </c>
      <c r="F20" s="20">
        <f t="shared" si="0"/>
        <v>332.20000000000005</v>
      </c>
      <c r="G20" s="55">
        <f t="shared" si="2"/>
        <v>118.00346845870367</v>
      </c>
      <c r="H20" s="21">
        <f t="shared" si="1"/>
        <v>55.902439024390247</v>
      </c>
    </row>
    <row r="21" spans="1:8" ht="12.75">
      <c r="A21" s="4"/>
      <c r="B21" s="5" t="s">
        <v>39</v>
      </c>
      <c r="C21" s="16">
        <v>0</v>
      </c>
      <c r="D21" s="16">
        <v>0</v>
      </c>
      <c r="E21" s="16">
        <v>0</v>
      </c>
      <c r="F21" s="20">
        <f t="shared" si="0"/>
        <v>0</v>
      </c>
      <c r="G21" s="55" t="e">
        <f t="shared" si="2"/>
        <v>#DIV/0!</v>
      </c>
      <c r="H21" s="21" t="e">
        <f t="shared" si="1"/>
        <v>#DIV/0!</v>
      </c>
    </row>
    <row r="22" spans="1:8" ht="22.5" customHeight="1">
      <c r="A22" s="56" t="s">
        <v>21</v>
      </c>
      <c r="B22" s="57" t="s">
        <v>22</v>
      </c>
      <c r="C22" s="15">
        <v>330</v>
      </c>
      <c r="D22" s="15">
        <v>301.89999999999998</v>
      </c>
      <c r="E22" s="15">
        <v>144.4</v>
      </c>
      <c r="F22" s="20">
        <f t="shared" si="0"/>
        <v>157.49999999999997</v>
      </c>
      <c r="G22" s="55">
        <f t="shared" si="2"/>
        <v>209.07202216066477</v>
      </c>
      <c r="H22" s="21">
        <f t="shared" si="1"/>
        <v>91.484848484848484</v>
      </c>
    </row>
    <row r="23" spans="1:8" ht="22.5">
      <c r="A23" s="56" t="s">
        <v>23</v>
      </c>
      <c r="B23" s="57" t="s">
        <v>24</v>
      </c>
      <c r="C23" s="15">
        <v>0</v>
      </c>
      <c r="D23" s="15">
        <v>0</v>
      </c>
      <c r="E23" s="15">
        <v>0</v>
      </c>
      <c r="F23" s="20">
        <f t="shared" si="0"/>
        <v>0</v>
      </c>
      <c r="G23" s="55" t="e">
        <f t="shared" si="2"/>
        <v>#DIV/0!</v>
      </c>
      <c r="H23" s="21" t="e">
        <f t="shared" si="1"/>
        <v>#DIV/0!</v>
      </c>
    </row>
    <row r="24" spans="1:8" ht="12.75">
      <c r="A24" s="7" t="s">
        <v>33</v>
      </c>
      <c r="B24" s="8" t="s">
        <v>34</v>
      </c>
      <c r="C24" s="16"/>
      <c r="D24" s="16"/>
      <c r="E24" s="16"/>
      <c r="F24" s="20">
        <f t="shared" si="0"/>
        <v>0</v>
      </c>
      <c r="G24" s="55" t="e">
        <f t="shared" si="2"/>
        <v>#DIV/0!</v>
      </c>
      <c r="H24" s="21" t="e">
        <f t="shared" si="1"/>
        <v>#DIV/0!</v>
      </c>
    </row>
    <row r="25" spans="1:8" ht="22.5">
      <c r="A25" s="7" t="s">
        <v>42</v>
      </c>
      <c r="B25" s="8"/>
      <c r="C25" s="16"/>
      <c r="D25" s="16"/>
      <c r="E25" s="16"/>
      <c r="F25" s="20">
        <f t="shared" si="0"/>
        <v>0</v>
      </c>
      <c r="G25" s="55" t="e">
        <f t="shared" si="2"/>
        <v>#DIV/0!</v>
      </c>
      <c r="H25" s="21" t="e">
        <f t="shared" si="1"/>
        <v>#DIV/0!</v>
      </c>
    </row>
    <row r="26" spans="1:8" ht="22.5">
      <c r="A26" s="7" t="s">
        <v>35</v>
      </c>
      <c r="B26" s="8"/>
      <c r="C26" s="16"/>
      <c r="D26" s="16"/>
      <c r="E26" s="16"/>
      <c r="F26" s="20">
        <f t="shared" si="0"/>
        <v>0</v>
      </c>
      <c r="G26" s="55" t="e">
        <f t="shared" si="2"/>
        <v>#DIV/0!</v>
      </c>
      <c r="H26" s="21" t="e">
        <f t="shared" si="1"/>
        <v>#DIV/0!</v>
      </c>
    </row>
    <row r="27" spans="1:8" ht="22.5">
      <c r="A27" s="4" t="s">
        <v>35</v>
      </c>
      <c r="B27" s="5"/>
      <c r="C27" s="16"/>
      <c r="D27" s="16"/>
      <c r="E27" s="16"/>
      <c r="F27" s="20">
        <f t="shared" si="0"/>
        <v>0</v>
      </c>
      <c r="G27" s="55" t="e">
        <f t="shared" si="2"/>
        <v>#DIV/0!</v>
      </c>
      <c r="H27" s="21" t="e">
        <f t="shared" si="1"/>
        <v>#DIV/0!</v>
      </c>
    </row>
    <row r="28" spans="1:8" ht="12.75">
      <c r="A28" s="38" t="s">
        <v>32</v>
      </c>
      <c r="B28" s="39"/>
      <c r="C28" s="40"/>
      <c r="D28" s="40"/>
      <c r="E28" s="40"/>
      <c r="F28" s="41">
        <f t="shared" si="0"/>
        <v>0</v>
      </c>
      <c r="G28" s="55" t="e">
        <f t="shared" si="2"/>
        <v>#DIV/0!</v>
      </c>
      <c r="H28" s="42" t="e">
        <f t="shared" si="1"/>
        <v>#DIV/0!</v>
      </c>
    </row>
    <row r="29" spans="1:8" ht="27.75" customHeight="1">
      <c r="A29" s="44" t="s">
        <v>56</v>
      </c>
      <c r="B29" s="45" t="s">
        <v>57</v>
      </c>
      <c r="C29" s="46">
        <v>5410</v>
      </c>
      <c r="D29" s="46">
        <v>1851.5</v>
      </c>
      <c r="E29" s="46">
        <v>0</v>
      </c>
      <c r="F29" s="47">
        <f t="shared" ref="F29" si="3">D29-E29</f>
        <v>1851.5</v>
      </c>
      <c r="G29" s="55" t="e">
        <f t="shared" si="2"/>
        <v>#DIV/0!</v>
      </c>
      <c r="H29" s="48"/>
    </row>
    <row r="30" spans="1:8" ht="18">
      <c r="A30" s="49" t="s">
        <v>45</v>
      </c>
      <c r="B30" s="50"/>
      <c r="C30" s="43">
        <f>C31+C37+C39+C41+C42+C43</f>
        <v>17187.7</v>
      </c>
      <c r="D30" s="43">
        <f>D31+D37+D39+D41+D42+D43+D38+D40</f>
        <v>7059.3</v>
      </c>
      <c r="E30" s="43">
        <f>E31+E37+E39+E41+E42+E43+E38+E40</f>
        <v>6095.4000000000005</v>
      </c>
      <c r="F30" s="51">
        <f t="shared" si="0"/>
        <v>963.89999999999964</v>
      </c>
      <c r="G30" s="55">
        <f t="shared" si="2"/>
        <v>115.81356432719755</v>
      </c>
      <c r="H30" s="52">
        <f t="shared" si="1"/>
        <v>41.071812982539839</v>
      </c>
    </row>
    <row r="31" spans="1:8" ht="33.75">
      <c r="A31" s="56" t="s">
        <v>2</v>
      </c>
      <c r="B31" s="57" t="s">
        <v>3</v>
      </c>
      <c r="C31" s="15">
        <f>C32+C33+C34+C35+C36</f>
        <v>7365.8</v>
      </c>
      <c r="D31" s="15">
        <f>D32+D33+D34+D35+D36</f>
        <v>2571.8000000000002</v>
      </c>
      <c r="E31" s="15">
        <f>E32+E33+E34+E35+E36</f>
        <v>1023.5</v>
      </c>
      <c r="F31" s="20">
        <f t="shared" si="0"/>
        <v>1548.3000000000002</v>
      </c>
      <c r="G31" s="55">
        <f t="shared" si="2"/>
        <v>251.27503663898389</v>
      </c>
      <c r="H31" s="21">
        <f t="shared" si="1"/>
        <v>34.915419913655001</v>
      </c>
    </row>
    <row r="32" spans="1:8" ht="22.5">
      <c r="A32" s="7" t="s">
        <v>31</v>
      </c>
      <c r="B32" s="8" t="s">
        <v>30</v>
      </c>
      <c r="C32" s="16">
        <v>0</v>
      </c>
      <c r="D32" s="16">
        <v>0.4</v>
      </c>
      <c r="E32" s="16">
        <v>1.4</v>
      </c>
      <c r="F32" s="20">
        <f t="shared" si="0"/>
        <v>-0.99999999999999989</v>
      </c>
      <c r="G32" s="55">
        <f t="shared" si="2"/>
        <v>28.571428571428577</v>
      </c>
      <c r="H32" s="21" t="e">
        <f t="shared" si="1"/>
        <v>#DIV/0!</v>
      </c>
    </row>
    <row r="33" spans="1:8" ht="45">
      <c r="A33" s="4" t="s">
        <v>4</v>
      </c>
      <c r="B33" s="5" t="s">
        <v>49</v>
      </c>
      <c r="C33" s="16">
        <v>6396.8</v>
      </c>
      <c r="D33" s="16">
        <v>2200.5</v>
      </c>
      <c r="E33" s="16">
        <v>669.7</v>
      </c>
      <c r="F33" s="20">
        <f t="shared" si="0"/>
        <v>1530.8</v>
      </c>
      <c r="G33" s="55">
        <f t="shared" si="2"/>
        <v>328.57996117664624</v>
      </c>
      <c r="H33" s="21">
        <f t="shared" si="1"/>
        <v>34.400012506253127</v>
      </c>
    </row>
    <row r="34" spans="1:8" ht="12.75">
      <c r="A34" s="4"/>
      <c r="B34" s="5" t="s">
        <v>40</v>
      </c>
      <c r="C34" s="16"/>
      <c r="D34" s="16"/>
      <c r="E34" s="16">
        <v>15</v>
      </c>
      <c r="F34" s="20">
        <f t="shared" si="0"/>
        <v>-15</v>
      </c>
      <c r="G34" s="55">
        <f t="shared" si="2"/>
        <v>0</v>
      </c>
      <c r="H34" s="21" t="e">
        <f t="shared" si="1"/>
        <v>#DIV/0!</v>
      </c>
    </row>
    <row r="35" spans="1:8" ht="12.75">
      <c r="A35" s="4" t="s">
        <v>36</v>
      </c>
      <c r="B35" s="5" t="s">
        <v>37</v>
      </c>
      <c r="C35" s="16">
        <v>0</v>
      </c>
      <c r="D35" s="16">
        <v>0</v>
      </c>
      <c r="E35" s="16">
        <v>0.5</v>
      </c>
      <c r="F35" s="20">
        <f t="shared" si="0"/>
        <v>-0.5</v>
      </c>
      <c r="G35" s="55">
        <f t="shared" si="2"/>
        <v>0</v>
      </c>
      <c r="H35" s="21" t="e">
        <f t="shared" si="1"/>
        <v>#DIV/0!</v>
      </c>
    </row>
    <row r="36" spans="1:8" ht="33.75">
      <c r="A36" s="4" t="s">
        <v>25</v>
      </c>
      <c r="B36" s="5" t="s">
        <v>59</v>
      </c>
      <c r="C36" s="16">
        <v>969</v>
      </c>
      <c r="D36" s="16">
        <v>370.9</v>
      </c>
      <c r="E36" s="16">
        <v>336.9</v>
      </c>
      <c r="F36" s="20">
        <f t="shared" si="0"/>
        <v>34</v>
      </c>
      <c r="G36" s="55">
        <f t="shared" si="2"/>
        <v>110.09201543484714</v>
      </c>
      <c r="H36" s="21">
        <f t="shared" si="1"/>
        <v>38.276573787409696</v>
      </c>
    </row>
    <row r="37" spans="1:8" ht="12.75">
      <c r="A37" s="56" t="s">
        <v>26</v>
      </c>
      <c r="B37" s="57" t="s">
        <v>27</v>
      </c>
      <c r="C37" s="15">
        <v>128</v>
      </c>
      <c r="D37" s="15">
        <v>58.8</v>
      </c>
      <c r="E37" s="15">
        <v>51.6</v>
      </c>
      <c r="F37" s="20">
        <f t="shared" si="0"/>
        <v>7.1999999999999957</v>
      </c>
      <c r="G37" s="55">
        <f t="shared" si="2"/>
        <v>113.95348837209301</v>
      </c>
      <c r="H37" s="21">
        <f t="shared" si="1"/>
        <v>45.9375</v>
      </c>
    </row>
    <row r="38" spans="1:8" ht="12.75">
      <c r="A38" s="56"/>
      <c r="B38" s="58"/>
      <c r="C38" s="15"/>
      <c r="D38" s="15"/>
      <c r="E38" s="15"/>
      <c r="F38" s="20">
        <f t="shared" si="0"/>
        <v>0</v>
      </c>
      <c r="G38" s="55" t="e">
        <f t="shared" si="2"/>
        <v>#DIV/0!</v>
      </c>
      <c r="H38" s="21" t="e">
        <f t="shared" si="1"/>
        <v>#DIV/0!</v>
      </c>
    </row>
    <row r="39" spans="1:8" ht="12.75">
      <c r="A39" s="59" t="s">
        <v>43</v>
      </c>
      <c r="B39" s="57" t="s">
        <v>44</v>
      </c>
      <c r="C39" s="15">
        <v>8687.9</v>
      </c>
      <c r="D39" s="15">
        <v>3339.6</v>
      </c>
      <c r="E39" s="15">
        <v>4105.1000000000004</v>
      </c>
      <c r="F39" s="20">
        <f t="shared" si="0"/>
        <v>-765.50000000000045</v>
      </c>
      <c r="G39" s="55">
        <f t="shared" si="2"/>
        <v>81.352464008184938</v>
      </c>
      <c r="H39" s="21">
        <f t="shared" si="1"/>
        <v>38.439668964882195</v>
      </c>
    </row>
    <row r="40" spans="1:8" ht="12.75">
      <c r="A40" s="59" t="s">
        <v>58</v>
      </c>
      <c r="B40" s="57"/>
      <c r="C40" s="15"/>
      <c r="D40" s="15">
        <v>680.4</v>
      </c>
      <c r="E40" s="15">
        <v>45.4</v>
      </c>
      <c r="F40" s="20">
        <f t="shared" si="0"/>
        <v>635</v>
      </c>
      <c r="G40" s="55">
        <f t="shared" si="2"/>
        <v>1498.6784140969164</v>
      </c>
      <c r="H40" s="21"/>
    </row>
    <row r="41" spans="1:8" ht="24">
      <c r="A41" s="60" t="s">
        <v>28</v>
      </c>
      <c r="B41" s="57" t="s">
        <v>29</v>
      </c>
      <c r="C41" s="15">
        <v>0</v>
      </c>
      <c r="D41" s="15">
        <v>36.4</v>
      </c>
      <c r="E41" s="15">
        <v>334</v>
      </c>
      <c r="F41" s="20">
        <f t="shared" si="0"/>
        <v>-297.60000000000002</v>
      </c>
      <c r="G41" s="55">
        <f t="shared" si="2"/>
        <v>10.898203592814371</v>
      </c>
      <c r="H41" s="21" t="e">
        <f t="shared" si="1"/>
        <v>#DIV/0!</v>
      </c>
    </row>
    <row r="42" spans="1:8" ht="12.75">
      <c r="A42" s="56" t="s">
        <v>0</v>
      </c>
      <c r="B42" s="57" t="s">
        <v>1</v>
      </c>
      <c r="C42" s="15">
        <v>1006</v>
      </c>
      <c r="D42" s="15">
        <v>366.3</v>
      </c>
      <c r="E42" s="15">
        <v>535.1</v>
      </c>
      <c r="F42" s="20">
        <f t="shared" si="0"/>
        <v>-168.8</v>
      </c>
      <c r="G42" s="55">
        <f t="shared" si="2"/>
        <v>68.454494487011772</v>
      </c>
      <c r="H42" s="21">
        <f t="shared" si="1"/>
        <v>36.411530815109344</v>
      </c>
    </row>
    <row r="43" spans="1:8" ht="12.75">
      <c r="A43" s="56" t="s">
        <v>9</v>
      </c>
      <c r="B43" s="57" t="s">
        <v>10</v>
      </c>
      <c r="C43" s="15">
        <v>0</v>
      </c>
      <c r="D43" s="15">
        <v>6</v>
      </c>
      <c r="E43" s="15">
        <v>0.7</v>
      </c>
      <c r="F43" s="20">
        <f t="shared" si="0"/>
        <v>5.3</v>
      </c>
      <c r="G43" s="55">
        <f t="shared" si="2"/>
        <v>857.14285714285711</v>
      </c>
      <c r="H43" s="21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2012-2013</vt:lpstr>
      <vt:lpstr>'2012-2013'!Область_печати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2014-07-14T04:46:16Z</cp:lastPrinted>
  <dcterms:created xsi:type="dcterms:W3CDTF">2005-06-06T04:55:52Z</dcterms:created>
  <dcterms:modified xsi:type="dcterms:W3CDTF">2014-07-14T04:48:34Z</dcterms:modified>
</cp:coreProperties>
</file>